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eanci004\Downloads\"/>
    </mc:Choice>
  </mc:AlternateContent>
  <xr:revisionPtr revIDLastSave="0" documentId="13_ncr:1_{01A0BB50-35E5-4F52-BF50-5E8C9589183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25 - II" sheetId="2" r:id="rId1"/>
  </sheets>
  <definedNames>
    <definedName name="_xlnm._FilterDatabase" localSheetId="0" hidden="1">'2025 - II'!$A$5:$N$67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6" i="2" l="1"/>
  <c r="I66" i="2"/>
  <c r="H66" i="2"/>
  <c r="G66" i="2"/>
  <c r="F66" i="2"/>
  <c r="E66" i="2"/>
  <c r="I46" i="2" l="1"/>
  <c r="J46" i="2"/>
  <c r="H56" i="2"/>
  <c r="G64" i="2" l="1"/>
  <c r="F64" i="2"/>
  <c r="H64" i="2"/>
  <c r="I64" i="2"/>
  <c r="J64" i="2"/>
  <c r="E64" i="2"/>
  <c r="E56" i="2" l="1"/>
  <c r="F56" i="2"/>
  <c r="G56" i="2"/>
  <c r="I56" i="2"/>
  <c r="J56" i="2"/>
  <c r="F58" i="2" l="1"/>
  <c r="G58" i="2"/>
  <c r="H58" i="2"/>
  <c r="I58" i="2"/>
  <c r="J58" i="2"/>
  <c r="E58" i="2"/>
  <c r="F49" i="2"/>
  <c r="G49" i="2"/>
  <c r="H49" i="2"/>
  <c r="I49" i="2"/>
  <c r="J49" i="2"/>
  <c r="E49" i="2"/>
  <c r="M58" i="2" l="1"/>
  <c r="M49" i="2"/>
  <c r="G54" i="2"/>
  <c r="F54" i="2"/>
  <c r="H54" i="2"/>
  <c r="I54" i="2"/>
  <c r="J54" i="2"/>
  <c r="E54" i="2"/>
  <c r="M54" i="2" l="1"/>
  <c r="E27" i="2"/>
  <c r="F27" i="2"/>
  <c r="G27" i="2"/>
  <c r="H27" i="2"/>
  <c r="I27" i="2"/>
  <c r="J27" i="2"/>
  <c r="F30" i="2"/>
  <c r="G30" i="2"/>
  <c r="H30" i="2"/>
  <c r="I30" i="2"/>
  <c r="J30" i="2"/>
  <c r="E30" i="2"/>
  <c r="M30" i="2" l="1"/>
  <c r="N27" i="2"/>
  <c r="M27" i="2"/>
  <c r="M56" i="2" l="1"/>
  <c r="F42" i="2"/>
  <c r="G42" i="2"/>
  <c r="H42" i="2"/>
  <c r="I42" i="2"/>
  <c r="J42" i="2"/>
  <c r="E42" i="2"/>
  <c r="M42" i="2" l="1"/>
  <c r="F46" i="2"/>
  <c r="G46" i="2"/>
  <c r="E46" i="2"/>
  <c r="H46" i="2"/>
  <c r="M46" i="2" l="1"/>
  <c r="J44" i="2"/>
  <c r="J67" i="2" s="1"/>
  <c r="I44" i="2"/>
  <c r="I67" i="2" s="1"/>
  <c r="H44" i="2"/>
  <c r="H67" i="2" s="1"/>
  <c r="G44" i="2"/>
  <c r="G67" i="2" s="1"/>
  <c r="E44" i="2"/>
  <c r="E67" i="2" s="1"/>
  <c r="F44" i="2"/>
  <c r="F67" i="2" s="1"/>
  <c r="N44" i="2" l="1"/>
  <c r="M44" i="2"/>
  <c r="M67" i="2" l="1"/>
  <c r="N67" i="2"/>
</calcChain>
</file>

<file path=xl/sharedStrings.xml><?xml version="1.0" encoding="utf-8"?>
<sst xmlns="http://schemas.openxmlformats.org/spreadsheetml/2006/main" count="279" uniqueCount="125">
  <si>
    <t>Settore</t>
  </si>
  <si>
    <t>Intervento</t>
  </si>
  <si>
    <t>IMPORTO INTERVENTO</t>
  </si>
  <si>
    <t>Cofinanziamento</t>
  </si>
  <si>
    <t>Finanziamento RL
Annualità 2025</t>
  </si>
  <si>
    <t xml:space="preserve">TOTALE  </t>
  </si>
  <si>
    <t>Finanziamento RL
Annualità 2026</t>
  </si>
  <si>
    <t>Finanziamento Regione Liguria 2025</t>
  </si>
  <si>
    <t>Finanziamento RL
Annualità 2027</t>
  </si>
  <si>
    <t>Beneficiario</t>
  </si>
  <si>
    <t>Riqualificazione piazzale antistante stadio comunale M.Luperi</t>
  </si>
  <si>
    <t>Messa in sicurezza strada comunale Tranci Bruscarolo</t>
  </si>
  <si>
    <t>Messa in sicurezza tratto strada comunale ss1 tra Deiva Marina e San Nicolao</t>
  </si>
  <si>
    <t>Messa in sicurezza tratto di SP14 località Tivegna</t>
  </si>
  <si>
    <t>Lotto 0 Ceparana stralcio del II Lotto</t>
  </si>
  <si>
    <t>La Spezia Prov</t>
  </si>
  <si>
    <t>Messa in sicurezza versante roccioso su tratto di strada comunale Gramizza-Alpicella-Villaneri e Gramizza-Casafredda</t>
  </si>
  <si>
    <t>Manutenzione straordinaria e consolidamento geotecnico in due tratti della SC di San Pietro di Sturla. I stralcio funzionale.</t>
  </si>
  <si>
    <t>Consolidamento viabilità comunale in via Quiassi</t>
  </si>
  <si>
    <t>Parcheggio di interscambio presso stazione ferroviaria</t>
  </si>
  <si>
    <t>Genova CM</t>
  </si>
  <si>
    <t>Manutenzione straordinaria e riqualificazione strade comunali via Battisti e via Ghirardi</t>
  </si>
  <si>
    <t>Ripristino e consolidamento stradale muro di sostegno di via Briffi</t>
  </si>
  <si>
    <t>SSPP della Val Bormida Messa in sicurezza piattaforma stradale SP29-28bis-51-15-16-5</t>
  </si>
  <si>
    <t>Lavori di prosecuzione pista ciclopedonale da via Giardini passando per c.so Raffaello</t>
  </si>
  <si>
    <t>Prov Savona</t>
  </si>
  <si>
    <t>Completamento e adeguamento funzionale SP100 nel tratto interrotto da frana 2016 Comune di Mendatica</t>
  </si>
  <si>
    <t>Passerella sul Roja</t>
  </si>
  <si>
    <t>Prov Imperia</t>
  </si>
  <si>
    <t>Imperia</t>
  </si>
  <si>
    <t>Adeguamento tombinatura tratto terminale Rio Camiasca</t>
  </si>
  <si>
    <t>Progetti di Videosorveglianza - Manifestazioni di interesse</t>
  </si>
  <si>
    <t>Comuni vari</t>
  </si>
  <si>
    <t>RIPAMONTI
(Sicurezza)</t>
  </si>
  <si>
    <t>SCAJOLA
(Riqualificazione urbana)</t>
  </si>
  <si>
    <t>Riqualificazione centro di aggregazione sociale di piazza Don Zunino - lotto area 1</t>
  </si>
  <si>
    <t>Riqualificazione spazi esterni di piazza Don P. Barello e Viale Delle Rimembranze</t>
  </si>
  <si>
    <t>Tovo San Giacomo (SV)</t>
  </si>
  <si>
    <t xml:space="preserve"> Albisola Superiore (SV)</t>
  </si>
  <si>
    <t>Tiglieto (GE)</t>
  </si>
  <si>
    <t>La Spezia (SP)</t>
  </si>
  <si>
    <t>Nuove aree di sosta e marciapiedi, razionalizzazione della circolazione e abbattimento barriere architettoniche Loc. Pitelli</t>
  </si>
  <si>
    <t>Messa in sicurezza viabilità comunale frazione Fontanarossa</t>
  </si>
  <si>
    <t>Rifacimento della pavimentazione stradale e pedonale in via della Rovere e l.go Nicolò Gavotti</t>
  </si>
  <si>
    <t>Riqualificazione piazza Vittorio Veneto</t>
  </si>
  <si>
    <t>RIPAMONTI
(Affari generali)</t>
  </si>
  <si>
    <t>Attuazione prima fase: realizzazione nuova sede ASL1 e ARPAL (Protocollo d'intesa del 21/09/2022)</t>
  </si>
  <si>
    <t>Regione Liguria</t>
  </si>
  <si>
    <t>Messa in sicurezza spiaggia di San Giorgio</t>
  </si>
  <si>
    <t>GIAMPEDRONE 
(Difesa del suolo)</t>
  </si>
  <si>
    <t>GIAMPEDRONE
(Infrastrutture)</t>
  </si>
  <si>
    <t>Vallebona (IM)</t>
  </si>
  <si>
    <t>Lerici (SP)</t>
  </si>
  <si>
    <t>Savignone (GE)</t>
  </si>
  <si>
    <t>Ventimiglia (IM)</t>
  </si>
  <si>
    <t>Albisola Superiore (SV)</t>
  </si>
  <si>
    <t>Gorreto (GE)</t>
  </si>
  <si>
    <t>Ceranesi (GE)</t>
  </si>
  <si>
    <t>Busalla (GE)</t>
  </si>
  <si>
    <t>Pietra Ligure (SV)</t>
  </si>
  <si>
    <t>Carasco (GE)</t>
  </si>
  <si>
    <t>Santo Stefano d'Aveto (GE)</t>
  </si>
  <si>
    <t>Santo Stefano Magra (SP)</t>
  </si>
  <si>
    <t>Sarzana (SP)</t>
  </si>
  <si>
    <t>Calice al Cornoviglio (SP)</t>
  </si>
  <si>
    <t>Deiva Marina (SP)</t>
  </si>
  <si>
    <t>Borghetto Santo Spirito (SV)</t>
  </si>
  <si>
    <t>SP81 San Fermo consolidamento e messa in sicurezza della carreggiata mediante consolidamento della scarpata di monte</t>
  </si>
  <si>
    <t>Recupero dell'accesso a nord del centro abitato Borgo di Vallebona</t>
  </si>
  <si>
    <t>Luceto - piazza del Carmine e vico del Carmine -Rifacimento pavimentazione stradale con regimazione delle acque meteoriche</t>
  </si>
  <si>
    <t>Riqualificazione della pavimentazione di via del Prione davia F.lli Rosselli alla scalinata Q. Sella</t>
  </si>
  <si>
    <t>FERRO
(Edilizia universitaria)</t>
  </si>
  <si>
    <t>Aliseo</t>
  </si>
  <si>
    <t>Cantierabilità</t>
  </si>
  <si>
    <t>PIANA ALESSIO
(Consigliere delegato Sviluppo economico)</t>
  </si>
  <si>
    <t>Borgomaro (IM)</t>
  </si>
  <si>
    <t>Rifacimento pavimentazione stradale di alcune vie interne della frazione di Conio - intervento 1</t>
  </si>
  <si>
    <t>Gallerie Sestri Levante - Moneglia - Deiva Marina. Messa in sicurezza provvisionale mediante interventi corticali e sub-corticali galleria Asseu</t>
  </si>
  <si>
    <t>Gallerie Sestri Levante - Moneglia - Deiva Marina. Messa in sicurezza provvisionale mediante interventi corticali e sub-corticali galleria Vallegrande (tratto terminale) - Della Secca - Lemeglio</t>
  </si>
  <si>
    <t>Sestri Levante (GE)</t>
  </si>
  <si>
    <t>Moneglia (GE)</t>
  </si>
  <si>
    <t>FERRO
(Sport)</t>
  </si>
  <si>
    <t xml:space="preserve">Interventi di riqualificazione piscina Punta S.Anna </t>
  </si>
  <si>
    <t>Impianto sportivo comunale in loc. Tavarone: manutenzione straordinaria con rifacimento manto erboso</t>
  </si>
  <si>
    <t>Campo sportivo San Quirico: rifacimento ed allargamento del campo di calcio in erba artificiale a norma FIGC LND "standard"</t>
  </si>
  <si>
    <t>Palazzetto dello Sport di San Pier di Canne - lotti 2, 3: Manutenzione straordinaria ai fini dell'efficientamento energetico e del miglioramento sismico</t>
  </si>
  <si>
    <t>Recco (GE)</t>
  </si>
  <si>
    <t>Maissana (SP)</t>
  </si>
  <si>
    <t>Chiavari (GE)</t>
  </si>
  <si>
    <t>Completamento aree esterne dell'asilo di Piani</t>
  </si>
  <si>
    <t>Interventi miglioramento della fruibilità dell'Expo Salso</t>
  </si>
  <si>
    <t>SI</t>
  </si>
  <si>
    <t>Efficientamento termico alloggi presso varie residenze universitarie di ALiSEO</t>
  </si>
  <si>
    <t>Appalto di servizi e rinnovi di impianti elevatori presso residenze/mense universitarie di ALiSEO</t>
  </si>
  <si>
    <t>RETE DI INTERVENTI STRUTTURALI PER IL RAFFORZAMENTO DELLE INFRASTRUTTURE TURISTICHE PUBBLICHE LIGURI I FASE - Web Cam per la fruizione turistica e sistemi per la diffusione in rete delle immagini</t>
  </si>
  <si>
    <t>LOMBARDI
(Turismo)</t>
  </si>
  <si>
    <t>?</t>
  </si>
  <si>
    <t>Fondo Strategico Giugno 2025</t>
  </si>
  <si>
    <t>Completamento restauro conservatico di villa Grok e del suo giardino storico</t>
  </si>
  <si>
    <t>Compartecipazione al finanziamento statale per il recupero e la valorizzazione del mercato Andrea Doria per la promozione delle eccellenze agroalimentari del territorio</t>
  </si>
  <si>
    <t>Note Schede</t>
  </si>
  <si>
    <t>Attestato Cantierabilità</t>
  </si>
  <si>
    <t xml:space="preserve">su scheda 1 centesimo in + su costo tot e FSR (2026) </t>
  </si>
  <si>
    <t>Varazze (SV)</t>
  </si>
  <si>
    <t>OK</t>
  </si>
  <si>
    <t>su scheda il contr. FSR è 292.295 e sul 2026 richiesto 175.377</t>
  </si>
  <si>
    <t>manca</t>
  </si>
  <si>
    <t>crono tutto su 2025</t>
  </si>
  <si>
    <t xml:space="preserve">PIANA ALESSANDRO
(Entroterra)
</t>
  </si>
  <si>
    <t>Lumarzo (GE)</t>
  </si>
  <si>
    <t>Balestrino (SV)</t>
  </si>
  <si>
    <t>Isolabona (IM)</t>
  </si>
  <si>
    <t>Diano San Pietro (IM)</t>
  </si>
  <si>
    <t>manca crono</t>
  </si>
  <si>
    <t>ASL1</t>
  </si>
  <si>
    <t>NICOLO'
(Sanità)</t>
  </si>
  <si>
    <t>Interventi PNRR</t>
  </si>
  <si>
    <t>Sistema sanitario regionale</t>
  </si>
  <si>
    <t>Messa in sicurezza della strada comunale della fraz. Piazza</t>
  </si>
  <si>
    <t>Adeguamento ed efficientamento sorgente ubicata in loc. Fontanagrossa</t>
  </si>
  <si>
    <t>Riqualificazione della via E.Veziano - Parte alta del centro storico del comune di Isolabona</t>
  </si>
  <si>
    <t>Intervento di miglioramento dell'acquedotto potabile nel centro del comune di Diano San Pietro</t>
  </si>
  <si>
    <t xml:space="preserve">Comune della Spezia </t>
  </si>
  <si>
    <t>Lavori di ripristino e messa in sicurezza della strada comunale, via Tolara alla progressiva KM 0 + 230</t>
  </si>
  <si>
    <t>Manutenzione straordinaria della seggiovia biposto di Santo Stefano d'Aveto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</si>
</sst>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[$€-2]\ #,##0.00;[Red]\-[$€-2]\ #,##0.00"/>
    <numFmt numFmtId="165" formatCode="_-[$€]\ * #,##0.00_-;\-[$€]\ * #,##0.00_-;_-[$€]\ * \-??_-;_-@_-"/>
  </numFmts>
  <fonts count="3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8"/>
      <color theme="1"/>
      <name val="Times New Roman"/>
      <family val="1"/>
    </font>
    <font>
      <b/>
      <sz val="18"/>
      <color rgb="FFFF0000"/>
      <name val="Times New Roman"/>
      <family val="1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</font>
    <font>
      <b/>
      <sz val="11"/>
      <name val="Calibri"/>
      <family val="2"/>
    </font>
    <font>
      <sz val="10"/>
      <name val="Calibri"/>
      <family val="2"/>
    </font>
    <font>
      <b/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2"/>
      <name val="Calibri"/>
      <family val="2"/>
      <scheme val="minor"/>
    </font>
  </fonts>
  <fills count="4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999FF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00CC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BA0687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47">
    <xf numFmtId="0" fontId="0" fillId="0" borderId="0"/>
    <xf numFmtId="0" fontId="7" fillId="0" borderId="0" applyNumberFormat="0" applyFill="0" applyBorder="0" applyAlignment="0" applyProtection="0"/>
    <xf numFmtId="0" fontId="8" fillId="0" borderId="12" applyNumberFormat="0" applyFill="0" applyAlignment="0" applyProtection="0"/>
    <xf numFmtId="0" fontId="9" fillId="0" borderId="13" applyNumberFormat="0" applyFill="0" applyAlignment="0" applyProtection="0"/>
    <xf numFmtId="0" fontId="10" fillId="0" borderId="14" applyNumberFormat="0" applyFill="0" applyAlignment="0" applyProtection="0"/>
    <xf numFmtId="0" fontId="10" fillId="0" borderId="0" applyNumberFormat="0" applyFill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13" fillId="7" borderId="0" applyNumberFormat="0" applyBorder="0" applyAlignment="0" applyProtection="0"/>
    <xf numFmtId="0" fontId="14" fillId="8" borderId="15" applyNumberFormat="0" applyAlignment="0" applyProtection="0"/>
    <xf numFmtId="0" fontId="15" fillId="9" borderId="16" applyNumberFormat="0" applyAlignment="0" applyProtection="0"/>
    <xf numFmtId="0" fontId="16" fillId="9" borderId="15" applyNumberFormat="0" applyAlignment="0" applyProtection="0"/>
    <xf numFmtId="0" fontId="17" fillId="0" borderId="17" applyNumberFormat="0" applyFill="0" applyAlignment="0" applyProtection="0"/>
    <xf numFmtId="0" fontId="18" fillId="10" borderId="18" applyNumberFormat="0" applyAlignment="0" applyProtection="0"/>
    <xf numFmtId="0" fontId="3" fillId="0" borderId="0" applyNumberFormat="0" applyFill="0" applyBorder="0" applyAlignment="0" applyProtection="0"/>
    <xf numFmtId="0" fontId="6" fillId="11" borderId="19" applyNumberFormat="0" applyFont="0" applyAlignment="0" applyProtection="0"/>
    <xf numFmtId="0" fontId="19" fillId="0" borderId="0" applyNumberFormat="0" applyFill="0" applyBorder="0" applyAlignment="0" applyProtection="0"/>
    <xf numFmtId="0" fontId="1" fillId="0" borderId="20" applyNumberFormat="0" applyFill="0" applyAlignment="0" applyProtection="0"/>
    <xf numFmtId="0" fontId="20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0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0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0" fillId="24" borderId="0" applyNumberFormat="0" applyBorder="0" applyAlignment="0" applyProtection="0"/>
    <xf numFmtId="0" fontId="6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0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0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4" borderId="0" applyNumberFormat="0" applyBorder="0" applyAlignment="0" applyProtection="0"/>
    <xf numFmtId="0" fontId="6" fillId="35" borderId="0" applyNumberFormat="0" applyBorder="0" applyAlignment="0" applyProtection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165" fontId="22" fillId="0" borderId="0" applyFill="0" applyBorder="0" applyAlignment="0" applyProtection="0"/>
    <xf numFmtId="0" fontId="25" fillId="0" borderId="0"/>
    <xf numFmtId="0" fontId="23" fillId="0" borderId="0"/>
  </cellStyleXfs>
  <cellXfs count="155">
    <xf numFmtId="0" fontId="0" fillId="0" borderId="0" xfId="0"/>
    <xf numFmtId="0" fontId="2" fillId="0" borderId="0" xfId="0" applyFont="1"/>
    <xf numFmtId="0" fontId="1" fillId="3" borderId="0" xfId="0" applyFont="1" applyFill="1"/>
    <xf numFmtId="0" fontId="5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0" fillId="0" borderId="2" xfId="0" applyBorder="1"/>
    <xf numFmtId="4" fontId="0" fillId="0" borderId="0" xfId="0" applyNumberFormat="1"/>
    <xf numFmtId="4" fontId="4" fillId="0" borderId="0" xfId="0" applyNumberFormat="1" applyFont="1" applyAlignment="1">
      <alignment horizontal="center" vertical="center" wrapText="1"/>
    </xf>
    <xf numFmtId="4" fontId="21" fillId="0" borderId="2" xfId="0" applyNumberFormat="1" applyFont="1" applyBorder="1" applyAlignment="1">
      <alignment horizontal="center" vertical="center" wrapText="1"/>
    </xf>
    <xf numFmtId="4" fontId="21" fillId="0" borderId="10" xfId="0" applyNumberFormat="1" applyFont="1" applyBorder="1" applyAlignment="1">
      <alignment horizontal="center" vertical="center" wrapText="1"/>
    </xf>
    <xf numFmtId="0" fontId="26" fillId="0" borderId="10" xfId="45" applyFont="1" applyBorder="1" applyAlignment="1">
      <alignment horizontal="left" vertical="center" wrapText="1"/>
    </xf>
    <xf numFmtId="0" fontId="27" fillId="0" borderId="10" xfId="45" applyFont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/>
    </xf>
    <xf numFmtId="0" fontId="29" fillId="0" borderId="0" xfId="0" applyFont="1"/>
    <xf numFmtId="4" fontId="21" fillId="2" borderId="2" xfId="0" applyNumberFormat="1" applyFont="1" applyFill="1" applyBorder="1" applyAlignment="1">
      <alignment horizontal="center" vertical="center" wrapText="1"/>
    </xf>
    <xf numFmtId="0" fontId="28" fillId="0" borderId="10" xfId="45" applyFont="1" applyBorder="1" applyAlignment="1">
      <alignment horizontal="left" vertical="center" wrapText="1"/>
    </xf>
    <xf numFmtId="4" fontId="2" fillId="0" borderId="23" xfId="0" applyNumberFormat="1" applyFont="1" applyBorder="1" applyAlignment="1">
      <alignment horizontal="center" vertical="center" wrapText="1"/>
    </xf>
    <xf numFmtId="164" fontId="2" fillId="2" borderId="23" xfId="0" applyNumberFormat="1" applyFont="1" applyFill="1" applyBorder="1" applyAlignment="1">
      <alignment horizontal="center" vertical="center" wrapText="1"/>
    </xf>
    <xf numFmtId="0" fontId="29" fillId="3" borderId="6" xfId="0" applyFont="1" applyFill="1" applyBorder="1" applyAlignment="1">
      <alignment horizontal="left" vertical="center"/>
    </xf>
    <xf numFmtId="4" fontId="30" fillId="4" borderId="25" xfId="0" applyNumberFormat="1" applyFont="1" applyFill="1" applyBorder="1" applyAlignment="1">
      <alignment horizontal="right" vertical="center" wrapText="1"/>
    </xf>
    <xf numFmtId="0" fontId="28" fillId="0" borderId="2" xfId="45" applyFont="1" applyBorder="1" applyAlignment="1">
      <alignment horizontal="left" vertical="center" wrapText="1"/>
    </xf>
    <xf numFmtId="0" fontId="26" fillId="0" borderId="26" xfId="45" applyFont="1" applyBorder="1" applyAlignment="1">
      <alignment horizontal="left" vertical="center" wrapText="1"/>
    </xf>
    <xf numFmtId="0" fontId="27" fillId="0" borderId="26" xfId="45" applyFont="1" applyBorder="1" applyAlignment="1">
      <alignment horizontal="center" vertical="center"/>
    </xf>
    <xf numFmtId="4" fontId="21" fillId="0" borderId="26" xfId="0" applyNumberFormat="1" applyFont="1" applyBorder="1" applyAlignment="1">
      <alignment horizontal="center" vertical="center" wrapText="1"/>
    </xf>
    <xf numFmtId="4" fontId="21" fillId="2" borderId="26" xfId="0" applyNumberFormat="1" applyFont="1" applyFill="1" applyBorder="1" applyAlignment="1">
      <alignment horizontal="center" vertical="center" wrapText="1"/>
    </xf>
    <xf numFmtId="0" fontId="28" fillId="0" borderId="26" xfId="45" applyFont="1" applyBorder="1" applyAlignment="1">
      <alignment horizontal="left" vertical="center" wrapText="1"/>
    </xf>
    <xf numFmtId="4" fontId="24" fillId="39" borderId="11" xfId="0" applyNumberFormat="1" applyFont="1" applyFill="1" applyBorder="1" applyAlignment="1">
      <alignment horizontal="right" vertical="center" wrapText="1"/>
    </xf>
    <xf numFmtId="0" fontId="27" fillId="0" borderId="2" xfId="45" applyFont="1" applyBorder="1" applyAlignment="1">
      <alignment horizontal="center" vertical="center"/>
    </xf>
    <xf numFmtId="4" fontId="24" fillId="38" borderId="11" xfId="0" applyNumberFormat="1" applyFont="1" applyFill="1" applyBorder="1" applyAlignment="1">
      <alignment horizontal="right" vertical="center" wrapText="1"/>
    </xf>
    <xf numFmtId="0" fontId="30" fillId="4" borderId="24" xfId="0" applyFont="1" applyFill="1" applyBorder="1" applyAlignment="1">
      <alignment wrapText="1"/>
    </xf>
    <xf numFmtId="4" fontId="24" fillId="40" borderId="25" xfId="0" applyNumberFormat="1" applyFont="1" applyFill="1" applyBorder="1" applyAlignment="1">
      <alignment horizontal="right" vertical="center" wrapText="1"/>
    </xf>
    <xf numFmtId="0" fontId="24" fillId="40" borderId="24" xfId="0" applyFont="1" applyFill="1" applyBorder="1" applyAlignment="1">
      <alignment wrapText="1"/>
    </xf>
    <xf numFmtId="0" fontId="24" fillId="42" borderId="24" xfId="0" applyFont="1" applyFill="1" applyBorder="1" applyAlignment="1">
      <alignment wrapText="1"/>
    </xf>
    <xf numFmtId="4" fontId="24" fillId="42" borderId="25" xfId="0" applyNumberFormat="1" applyFont="1" applyFill="1" applyBorder="1" applyAlignment="1">
      <alignment horizontal="right" vertical="center" wrapText="1"/>
    </xf>
    <xf numFmtId="4" fontId="24" fillId="37" borderId="11" xfId="0" applyNumberFormat="1" applyFont="1" applyFill="1" applyBorder="1" applyAlignment="1">
      <alignment horizontal="right" vertical="center" wrapText="1"/>
    </xf>
    <xf numFmtId="0" fontId="26" fillId="0" borderId="2" xfId="45" applyFont="1" applyBorder="1" applyAlignment="1">
      <alignment horizontal="left" vertical="center" wrapText="1"/>
    </xf>
    <xf numFmtId="0" fontId="28" fillId="0" borderId="23" xfId="45" applyFont="1" applyBorder="1" applyAlignment="1">
      <alignment horizontal="left" vertical="center" wrapText="1"/>
    </xf>
    <xf numFmtId="0" fontId="2" fillId="0" borderId="2" xfId="0" applyFont="1" applyBorder="1"/>
    <xf numFmtId="4" fontId="21" fillId="2" borderId="35" xfId="0" applyNumberFormat="1" applyFont="1" applyFill="1" applyBorder="1" applyAlignment="1">
      <alignment horizontal="center" vertical="center" wrapText="1"/>
    </xf>
    <xf numFmtId="4" fontId="21" fillId="2" borderId="36" xfId="0" applyNumberFormat="1" applyFont="1" applyFill="1" applyBorder="1" applyAlignment="1">
      <alignment horizontal="center" vertical="center" wrapText="1"/>
    </xf>
    <xf numFmtId="4" fontId="24" fillId="40" borderId="37" xfId="0" applyNumberFormat="1" applyFont="1" applyFill="1" applyBorder="1" applyAlignment="1">
      <alignment horizontal="right" vertical="center" wrapText="1"/>
    </xf>
    <xf numFmtId="4" fontId="24" fillId="38" borderId="38" xfId="0" applyNumberFormat="1" applyFont="1" applyFill="1" applyBorder="1" applyAlignment="1">
      <alignment horizontal="right" vertical="center" wrapText="1"/>
    </xf>
    <xf numFmtId="4" fontId="24" fillId="37" borderId="38" xfId="0" applyNumberFormat="1" applyFont="1" applyFill="1" applyBorder="1" applyAlignment="1">
      <alignment horizontal="right" vertical="center" wrapText="1"/>
    </xf>
    <xf numFmtId="0" fontId="24" fillId="41" borderId="25" xfId="0" applyFont="1" applyFill="1" applyBorder="1" applyAlignment="1">
      <alignment wrapText="1"/>
    </xf>
    <xf numFmtId="4" fontId="24" fillId="41" borderId="25" xfId="0" applyNumberFormat="1" applyFont="1" applyFill="1" applyBorder="1" applyAlignment="1">
      <alignment horizontal="right" vertical="center" wrapText="1"/>
    </xf>
    <xf numFmtId="4" fontId="24" fillId="41" borderId="37" xfId="0" applyNumberFormat="1" applyFont="1" applyFill="1" applyBorder="1" applyAlignment="1">
      <alignment horizontal="right" vertical="center" wrapText="1"/>
    </xf>
    <xf numFmtId="0" fontId="2" fillId="3" borderId="32" xfId="0" applyFont="1" applyFill="1" applyBorder="1" applyAlignment="1">
      <alignment horizontal="left" vertical="center"/>
    </xf>
    <xf numFmtId="0" fontId="2" fillId="3" borderId="23" xfId="0" applyFont="1" applyFill="1" applyBorder="1" applyAlignment="1">
      <alignment horizontal="left" vertical="center"/>
    </xf>
    <xf numFmtId="164" fontId="2" fillId="0" borderId="23" xfId="0" applyNumberFormat="1" applyFont="1" applyBorder="1" applyAlignment="1">
      <alignment horizontal="center" vertical="center" wrapText="1"/>
    </xf>
    <xf numFmtId="4" fontId="24" fillId="36" borderId="11" xfId="0" applyNumberFormat="1" applyFont="1" applyFill="1" applyBorder="1" applyAlignment="1">
      <alignment horizontal="right" vertical="center" wrapText="1"/>
    </xf>
    <xf numFmtId="4" fontId="24" fillId="36" borderId="38" xfId="0" applyNumberFormat="1" applyFont="1" applyFill="1" applyBorder="1" applyAlignment="1">
      <alignment horizontal="right" vertical="center" wrapText="1"/>
    </xf>
    <xf numFmtId="0" fontId="1" fillId="3" borderId="26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4" fontId="21" fillId="0" borderId="0" xfId="0" applyNumberFormat="1" applyFont="1" applyAlignment="1">
      <alignment horizontal="center" vertical="center" wrapText="1"/>
    </xf>
    <xf numFmtId="4" fontId="30" fillId="0" borderId="0" xfId="0" applyNumberFormat="1" applyFont="1" applyAlignment="1">
      <alignment horizontal="right" vertical="center" wrapText="1"/>
    </xf>
    <xf numFmtId="4" fontId="31" fillId="2" borderId="2" xfId="0" applyNumberFormat="1" applyFont="1" applyFill="1" applyBorder="1" applyAlignment="1">
      <alignment horizontal="center" vertical="center" wrapText="1"/>
    </xf>
    <xf numFmtId="0" fontId="24" fillId="44" borderId="24" xfId="0" applyFont="1" applyFill="1" applyBorder="1" applyAlignment="1">
      <alignment wrapText="1"/>
    </xf>
    <xf numFmtId="4" fontId="24" fillId="44" borderId="25" xfId="0" applyNumberFormat="1" applyFont="1" applyFill="1" applyBorder="1" applyAlignment="1">
      <alignment horizontal="right" vertical="center" wrapText="1"/>
    </xf>
    <xf numFmtId="4" fontId="24" fillId="44" borderId="37" xfId="0" applyNumberFormat="1" applyFont="1" applyFill="1" applyBorder="1" applyAlignment="1">
      <alignment horizontal="right" vertical="center" wrapText="1"/>
    </xf>
    <xf numFmtId="0" fontId="24" fillId="45" borderId="8" xfId="0" applyFont="1" applyFill="1" applyBorder="1" applyAlignment="1">
      <alignment wrapText="1"/>
    </xf>
    <xf numFmtId="0" fontId="24" fillId="45" borderId="24" xfId="0" applyFont="1" applyFill="1" applyBorder="1" applyAlignment="1">
      <alignment wrapText="1"/>
    </xf>
    <xf numFmtId="0" fontId="24" fillId="45" borderId="11" xfId="0" applyFont="1" applyFill="1" applyBorder="1" applyAlignment="1">
      <alignment wrapText="1"/>
    </xf>
    <xf numFmtId="4" fontId="24" fillId="45" borderId="11" xfId="0" applyNumberFormat="1" applyFont="1" applyFill="1" applyBorder="1" applyAlignment="1">
      <alignment horizontal="right" vertical="center" wrapText="1"/>
    </xf>
    <xf numFmtId="4" fontId="24" fillId="45" borderId="29" xfId="0" applyNumberFormat="1" applyFont="1" applyFill="1" applyBorder="1" applyAlignment="1">
      <alignment horizontal="right" vertical="center" wrapText="1"/>
    </xf>
    <xf numFmtId="0" fontId="24" fillId="36" borderId="22" xfId="0" applyFont="1" applyFill="1" applyBorder="1" applyAlignment="1">
      <alignment wrapText="1"/>
    </xf>
    <xf numFmtId="0" fontId="24" fillId="38" borderId="22" xfId="0" applyFont="1" applyFill="1" applyBorder="1" applyAlignment="1">
      <alignment wrapText="1"/>
    </xf>
    <xf numFmtId="0" fontId="24" fillId="37" borderId="22" xfId="0" applyFont="1" applyFill="1" applyBorder="1" applyAlignment="1">
      <alignment wrapText="1"/>
    </xf>
    <xf numFmtId="0" fontId="24" fillId="39" borderId="11" xfId="0" applyFont="1" applyFill="1" applyBorder="1" applyAlignment="1">
      <alignment wrapText="1"/>
    </xf>
    <xf numFmtId="0" fontId="24" fillId="46" borderId="40" xfId="0" applyFont="1" applyFill="1" applyBorder="1" applyAlignment="1">
      <alignment wrapText="1"/>
    </xf>
    <xf numFmtId="0" fontId="24" fillId="46" borderId="22" xfId="0" applyFont="1" applyFill="1" applyBorder="1" applyAlignment="1">
      <alignment wrapText="1"/>
    </xf>
    <xf numFmtId="164" fontId="2" fillId="0" borderId="1" xfId="0" applyNumberFormat="1" applyFont="1" applyBorder="1" applyAlignment="1">
      <alignment horizontal="center" vertical="center" wrapText="1"/>
    </xf>
    <xf numFmtId="164" fontId="2" fillId="0" borderId="41" xfId="0" applyNumberFormat="1" applyFont="1" applyBorder="1" applyAlignment="1">
      <alignment horizontal="center" vertical="center" wrapText="1"/>
    </xf>
    <xf numFmtId="4" fontId="24" fillId="46" borderId="11" xfId="0" applyNumberFormat="1" applyFont="1" applyFill="1" applyBorder="1" applyAlignment="1">
      <alignment horizontal="right" vertical="center" wrapText="1"/>
    </xf>
    <xf numFmtId="0" fontId="24" fillId="46" borderId="8" xfId="0" applyFont="1" applyFill="1" applyBorder="1" applyAlignment="1">
      <alignment wrapText="1"/>
    </xf>
    <xf numFmtId="4" fontId="24" fillId="46" borderId="25" xfId="0" applyNumberFormat="1" applyFont="1" applyFill="1" applyBorder="1" applyAlignment="1">
      <alignment horizontal="right" vertical="center" wrapText="1"/>
    </xf>
    <xf numFmtId="4" fontId="24" fillId="46" borderId="29" xfId="0" applyNumberFormat="1" applyFont="1" applyFill="1" applyBorder="1" applyAlignment="1">
      <alignment horizontal="right" vertical="center" wrapText="1"/>
    </xf>
    <xf numFmtId="4" fontId="24" fillId="44" borderId="42" xfId="0" applyNumberFormat="1" applyFont="1" applyFill="1" applyBorder="1" applyAlignment="1">
      <alignment horizontal="right" vertical="center" wrapText="1"/>
    </xf>
    <xf numFmtId="4" fontId="24" fillId="41" borderId="29" xfId="0" applyNumberFormat="1" applyFont="1" applyFill="1" applyBorder="1" applyAlignment="1">
      <alignment horizontal="right" vertical="center" wrapText="1"/>
    </xf>
    <xf numFmtId="4" fontId="24" fillId="39" borderId="29" xfId="0" applyNumberFormat="1" applyFont="1" applyFill="1" applyBorder="1" applyAlignment="1">
      <alignment horizontal="right" vertical="center" wrapText="1"/>
    </xf>
    <xf numFmtId="4" fontId="24" fillId="37" borderId="29" xfId="0" applyNumberFormat="1" applyFont="1" applyFill="1" applyBorder="1" applyAlignment="1">
      <alignment horizontal="right" vertical="center" wrapText="1"/>
    </xf>
    <xf numFmtId="4" fontId="24" fillId="38" borderId="29" xfId="0" applyNumberFormat="1" applyFont="1" applyFill="1" applyBorder="1" applyAlignment="1">
      <alignment horizontal="right" vertical="center" wrapText="1"/>
    </xf>
    <xf numFmtId="4" fontId="24" fillId="40" borderId="42" xfId="0" applyNumberFormat="1" applyFont="1" applyFill="1" applyBorder="1" applyAlignment="1">
      <alignment horizontal="right" vertical="center" wrapText="1"/>
    </xf>
    <xf numFmtId="4" fontId="24" fillId="36" borderId="29" xfId="0" applyNumberFormat="1" applyFont="1" applyFill="1" applyBorder="1" applyAlignment="1">
      <alignment horizontal="right" vertical="center" wrapText="1"/>
    </xf>
    <xf numFmtId="0" fontId="28" fillId="0" borderId="30" xfId="45" applyFont="1" applyBorder="1" applyAlignment="1">
      <alignment horizontal="left" vertical="center" wrapText="1"/>
    </xf>
    <xf numFmtId="4" fontId="21" fillId="0" borderId="27" xfId="0" applyNumberFormat="1" applyFont="1" applyBorder="1" applyAlignment="1">
      <alignment horizontal="center" vertical="center" wrapText="1"/>
    </xf>
    <xf numFmtId="4" fontId="21" fillId="0" borderId="43" xfId="0" applyNumberFormat="1" applyFont="1" applyBorder="1" applyAlignment="1">
      <alignment horizontal="center" vertical="center" wrapText="1"/>
    </xf>
    <xf numFmtId="4" fontId="21" fillId="0" borderId="28" xfId="0" applyNumberFormat="1" applyFont="1" applyBorder="1" applyAlignment="1">
      <alignment horizontal="center" vertical="center" wrapText="1"/>
    </xf>
    <xf numFmtId="0" fontId="28" fillId="0" borderId="43" xfId="45" applyFont="1" applyBorder="1" applyAlignment="1">
      <alignment horizontal="left" vertical="center" wrapText="1"/>
    </xf>
    <xf numFmtId="4" fontId="21" fillId="0" borderId="45" xfId="0" applyNumberFormat="1" applyFont="1" applyBorder="1" applyAlignment="1">
      <alignment horizontal="center" vertical="center" wrapText="1"/>
    </xf>
    <xf numFmtId="4" fontId="24" fillId="36" borderId="21" xfId="0" applyNumberFormat="1" applyFont="1" applyFill="1" applyBorder="1" applyAlignment="1">
      <alignment horizontal="right" vertical="center" wrapText="1"/>
    </xf>
    <xf numFmtId="4" fontId="24" fillId="40" borderId="7" xfId="0" applyNumberFormat="1" applyFont="1" applyFill="1" applyBorder="1" applyAlignment="1">
      <alignment horizontal="right" vertical="center" wrapText="1"/>
    </xf>
    <xf numFmtId="4" fontId="24" fillId="38" borderId="21" xfId="0" applyNumberFormat="1" applyFont="1" applyFill="1" applyBorder="1" applyAlignment="1">
      <alignment horizontal="right" vertical="center" wrapText="1"/>
    </xf>
    <xf numFmtId="4" fontId="24" fillId="37" borderId="21" xfId="0" applyNumberFormat="1" applyFont="1" applyFill="1" applyBorder="1" applyAlignment="1">
      <alignment horizontal="right" vertical="center" wrapText="1"/>
    </xf>
    <xf numFmtId="4" fontId="24" fillId="39" borderId="21" xfId="0" applyNumberFormat="1" applyFont="1" applyFill="1" applyBorder="1" applyAlignment="1">
      <alignment horizontal="right" vertical="center" wrapText="1"/>
    </xf>
    <xf numFmtId="4" fontId="24" fillId="41" borderId="21" xfId="0" applyNumberFormat="1" applyFont="1" applyFill="1" applyBorder="1" applyAlignment="1">
      <alignment horizontal="right" vertical="center" wrapText="1"/>
    </xf>
    <xf numFmtId="4" fontId="21" fillId="0" borderId="46" xfId="0" applyNumberFormat="1" applyFont="1" applyBorder="1" applyAlignment="1">
      <alignment horizontal="center" vertical="center" wrapText="1"/>
    </xf>
    <xf numFmtId="4" fontId="24" fillId="44" borderId="7" xfId="0" applyNumberFormat="1" applyFont="1" applyFill="1" applyBorder="1" applyAlignment="1">
      <alignment horizontal="right" vertical="center" wrapText="1"/>
    </xf>
    <xf numFmtId="4" fontId="24" fillId="42" borderId="21" xfId="0" applyNumberFormat="1" applyFont="1" applyFill="1" applyBorder="1" applyAlignment="1">
      <alignment horizontal="right" vertical="center" wrapText="1"/>
    </xf>
    <xf numFmtId="4" fontId="24" fillId="42" borderId="29" xfId="0" applyNumberFormat="1" applyFont="1" applyFill="1" applyBorder="1" applyAlignment="1">
      <alignment horizontal="right" vertical="center" wrapText="1"/>
    </xf>
    <xf numFmtId="4" fontId="24" fillId="46" borderId="31" xfId="0" applyNumberFormat="1" applyFont="1" applyFill="1" applyBorder="1" applyAlignment="1">
      <alignment horizontal="right" vertical="center" wrapText="1"/>
    </xf>
    <xf numFmtId="4" fontId="21" fillId="0" borderId="44" xfId="0" applyNumberFormat="1" applyFont="1" applyBorder="1" applyAlignment="1">
      <alignment horizontal="center" vertical="center" wrapText="1"/>
    </xf>
    <xf numFmtId="4" fontId="24" fillId="45" borderId="31" xfId="0" applyNumberFormat="1" applyFont="1" applyFill="1" applyBorder="1" applyAlignment="1">
      <alignment horizontal="right" vertical="center" wrapText="1"/>
    </xf>
    <xf numFmtId="4" fontId="31" fillId="0" borderId="26" xfId="0" applyNumberFormat="1" applyFont="1" applyBorder="1" applyAlignment="1">
      <alignment horizontal="center" vertical="center" wrapText="1"/>
    </xf>
    <xf numFmtId="4" fontId="31" fillId="2" borderId="26" xfId="0" applyNumberFormat="1" applyFont="1" applyFill="1" applyBorder="1" applyAlignment="1">
      <alignment horizontal="center" vertical="center" wrapText="1"/>
    </xf>
    <xf numFmtId="4" fontId="21" fillId="2" borderId="27" xfId="0" applyNumberFormat="1" applyFont="1" applyFill="1" applyBorder="1" applyAlignment="1">
      <alignment horizontal="center" vertical="center" wrapText="1"/>
    </xf>
    <xf numFmtId="4" fontId="21" fillId="2" borderId="28" xfId="0" applyNumberFormat="1" applyFont="1" applyFill="1" applyBorder="1" applyAlignment="1">
      <alignment horizontal="center" vertical="center" wrapText="1"/>
    </xf>
    <xf numFmtId="0" fontId="26" fillId="0" borderId="36" xfId="45" applyFont="1" applyBorder="1" applyAlignment="1">
      <alignment horizontal="left" vertical="center" wrapText="1"/>
    </xf>
    <xf numFmtId="0" fontId="33" fillId="0" borderId="26" xfId="0" applyFont="1" applyBorder="1" applyAlignment="1">
      <alignment wrapText="1"/>
    </xf>
    <xf numFmtId="4" fontId="31" fillId="2" borderId="27" xfId="0" applyNumberFormat="1" applyFont="1" applyFill="1" applyBorder="1" applyAlignment="1">
      <alignment horizontal="center" vertical="center" wrapText="1"/>
    </xf>
    <xf numFmtId="0" fontId="33" fillId="47" borderId="8" xfId="0" applyFont="1" applyFill="1" applyBorder="1" applyAlignment="1">
      <alignment wrapText="1"/>
    </xf>
    <xf numFmtId="0" fontId="33" fillId="47" borderId="25" xfId="0" applyFont="1" applyFill="1" applyBorder="1" applyAlignment="1">
      <alignment wrapText="1"/>
    </xf>
    <xf numFmtId="4" fontId="33" fillId="47" borderId="25" xfId="0" applyNumberFormat="1" applyFont="1" applyFill="1" applyBorder="1" applyAlignment="1">
      <alignment horizontal="right" vertical="center" wrapText="1"/>
    </xf>
    <xf numFmtId="4" fontId="24" fillId="47" borderId="8" xfId="0" applyNumberFormat="1" applyFont="1" applyFill="1" applyBorder="1" applyAlignment="1">
      <alignment horizontal="right" vertical="center" wrapText="1"/>
    </xf>
    <xf numFmtId="4" fontId="24" fillId="47" borderId="29" xfId="0" applyNumberFormat="1" applyFont="1" applyFill="1" applyBorder="1" applyAlignment="1">
      <alignment horizontal="right" vertical="center" wrapText="1"/>
    </xf>
    <xf numFmtId="0" fontId="26" fillId="0" borderId="35" xfId="45" applyFont="1" applyBorder="1" applyAlignment="1">
      <alignment horizontal="left" vertical="center" wrapText="1"/>
    </xf>
    <xf numFmtId="0" fontId="26" fillId="0" borderId="39" xfId="45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30" fillId="4" borderId="7" xfId="0" applyFont="1" applyFill="1" applyBorder="1" applyAlignment="1">
      <alignment wrapText="1"/>
    </xf>
    <xf numFmtId="0" fontId="30" fillId="4" borderId="24" xfId="0" applyFont="1" applyFill="1" applyBorder="1" applyAlignment="1">
      <alignment wrapText="1"/>
    </xf>
    <xf numFmtId="0" fontId="24" fillId="38" borderId="21" xfId="0" applyFont="1" applyFill="1" applyBorder="1" applyAlignment="1">
      <alignment wrapText="1"/>
    </xf>
    <xf numFmtId="0" fontId="24" fillId="38" borderId="22" xfId="0" applyFont="1" applyFill="1" applyBorder="1" applyAlignment="1">
      <alignment wrapText="1"/>
    </xf>
    <xf numFmtId="0" fontId="24" fillId="37" borderId="21" xfId="0" applyFont="1" applyFill="1" applyBorder="1" applyAlignment="1">
      <alignment wrapText="1"/>
    </xf>
    <xf numFmtId="0" fontId="24" fillId="37" borderId="22" xfId="0" applyFont="1" applyFill="1" applyBorder="1" applyAlignment="1">
      <alignment wrapText="1"/>
    </xf>
    <xf numFmtId="0" fontId="2" fillId="0" borderId="7" xfId="0" applyFont="1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24" fillId="39" borderId="11" xfId="0" applyFont="1" applyFill="1" applyBorder="1" applyAlignment="1">
      <alignment wrapText="1"/>
    </xf>
    <xf numFmtId="0" fontId="2" fillId="0" borderId="30" xfId="0" applyFont="1" applyBorder="1" applyAlignment="1">
      <alignment horizontal="left" vertical="center" wrapText="1"/>
    </xf>
    <xf numFmtId="0" fontId="0" fillId="0" borderId="31" xfId="0" applyBorder="1" applyAlignment="1">
      <alignment horizontal="left" vertical="center" wrapText="1"/>
    </xf>
    <xf numFmtId="0" fontId="24" fillId="41" borderId="11" xfId="0" applyFont="1" applyFill="1" applyBorder="1" applyAlignment="1">
      <alignment wrapText="1"/>
    </xf>
    <xf numFmtId="0" fontId="2" fillId="0" borderId="31" xfId="0" applyFont="1" applyBorder="1" applyAlignment="1">
      <alignment horizontal="left" vertical="center" wrapText="1"/>
    </xf>
    <xf numFmtId="0" fontId="24" fillId="42" borderId="11" xfId="0" applyFont="1" applyFill="1" applyBorder="1" applyAlignment="1">
      <alignment wrapText="1"/>
    </xf>
    <xf numFmtId="2" fontId="1" fillId="0" borderId="4" xfId="0" applyNumberFormat="1" applyFont="1" applyBorder="1" applyAlignment="1">
      <alignment vertical="center" wrapText="1"/>
    </xf>
    <xf numFmtId="2" fontId="1" fillId="0" borderId="6" xfId="0" applyNumberFormat="1" applyFont="1" applyBorder="1" applyAlignment="1">
      <alignment vertical="center" wrapText="1"/>
    </xf>
    <xf numFmtId="2" fontId="1" fillId="0" borderId="7" xfId="0" applyNumberFormat="1" applyFont="1" applyBorder="1" applyAlignment="1">
      <alignment vertical="center" wrapText="1"/>
    </xf>
    <xf numFmtId="0" fontId="2" fillId="0" borderId="34" xfId="0" applyFont="1" applyBorder="1" applyAlignment="1">
      <alignment horizontal="left" vertical="center" wrapText="1"/>
    </xf>
    <xf numFmtId="0" fontId="24" fillId="43" borderId="25" xfId="0" applyFont="1" applyFill="1" applyBorder="1" applyAlignment="1">
      <alignment wrapText="1"/>
    </xf>
    <xf numFmtId="0" fontId="2" fillId="0" borderId="32" xfId="0" applyFont="1" applyBorder="1" applyAlignment="1">
      <alignment horizontal="left" vertical="center" wrapText="1"/>
    </xf>
    <xf numFmtId="0" fontId="0" fillId="0" borderId="34" xfId="0" applyBorder="1" applyAlignment="1">
      <alignment horizontal="left" vertical="center" wrapText="1"/>
    </xf>
    <xf numFmtId="0" fontId="0" fillId="0" borderId="33" xfId="0" applyBorder="1" applyAlignment="1">
      <alignment horizontal="left" vertical="center" wrapText="1"/>
    </xf>
    <xf numFmtId="0" fontId="32" fillId="0" borderId="4" xfId="0" applyFont="1" applyBorder="1" applyAlignment="1">
      <alignment horizontal="left" vertical="center" wrapText="1"/>
    </xf>
    <xf numFmtId="0" fontId="23" fillId="0" borderId="7" xfId="0" applyFont="1" applyBorder="1" applyAlignment="1">
      <alignment horizontal="left" vertical="center" wrapText="1"/>
    </xf>
    <xf numFmtId="0" fontId="24" fillId="40" borderId="21" xfId="0" applyFont="1" applyFill="1" applyBorder="1" applyAlignment="1">
      <alignment wrapText="1"/>
    </xf>
    <xf numFmtId="0" fontId="24" fillId="40" borderId="22" xfId="0" applyFont="1" applyFill="1" applyBorder="1" applyAlignment="1">
      <alignment wrapText="1"/>
    </xf>
    <xf numFmtId="0" fontId="4" fillId="0" borderId="4" xfId="0" applyFont="1" applyBorder="1" applyAlignment="1">
      <alignment horizontal="center" vertical="center" wrapText="1"/>
    </xf>
    <xf numFmtId="0" fontId="0" fillId="0" borderId="3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0" fontId="24" fillId="36" borderId="21" xfId="0" applyFont="1" applyFill="1" applyBorder="1" applyAlignment="1">
      <alignment wrapText="1"/>
    </xf>
    <xf numFmtId="0" fontId="24" fillId="36" borderId="22" xfId="0" applyFont="1" applyFill="1" applyBorder="1" applyAlignment="1">
      <alignment wrapText="1"/>
    </xf>
    <xf numFmtId="0" fontId="2" fillId="3" borderId="4" xfId="0" applyFont="1" applyFill="1" applyBorder="1" applyAlignment="1">
      <alignment horizontal="left" vertical="center" wrapText="1"/>
    </xf>
    <xf numFmtId="0" fontId="2" fillId="3" borderId="6" xfId="0" applyFont="1" applyFill="1" applyBorder="1" applyAlignment="1">
      <alignment horizontal="left" vertical="center" wrapText="1"/>
    </xf>
    <xf numFmtId="0" fontId="2" fillId="3" borderId="7" xfId="0" applyFont="1" applyFill="1" applyBorder="1" applyAlignment="1">
      <alignment horizontal="left" vertical="center" wrapText="1"/>
    </xf>
  </cellXfs>
  <cellStyles count="47">
    <cellStyle name="20% - Colore 1" xfId="19" builtinId="30" customBuiltin="1"/>
    <cellStyle name="20% - Colore 2" xfId="23" builtinId="34" customBuiltin="1"/>
    <cellStyle name="20% - Colore 3" xfId="27" builtinId="38" customBuiltin="1"/>
    <cellStyle name="20% - Colore 4" xfId="31" builtinId="42" customBuiltin="1"/>
    <cellStyle name="20% - Colore 5" xfId="35" builtinId="46" customBuiltin="1"/>
    <cellStyle name="20% - Colore 6" xfId="39" builtinId="50" customBuiltin="1"/>
    <cellStyle name="40% - Colore 1" xfId="20" builtinId="31" customBuiltin="1"/>
    <cellStyle name="40% - Colore 2" xfId="24" builtinId="35" customBuiltin="1"/>
    <cellStyle name="40% - Colore 3" xfId="28" builtinId="39" customBuiltin="1"/>
    <cellStyle name="40% - Colore 4" xfId="32" builtinId="43" customBuiltin="1"/>
    <cellStyle name="40% - Colore 5" xfId="36" builtinId="47" customBuiltin="1"/>
    <cellStyle name="40% - Colore 6" xfId="40" builtinId="51" customBuiltin="1"/>
    <cellStyle name="60% - Colore 1" xfId="21" builtinId="32" customBuiltin="1"/>
    <cellStyle name="60% - Colore 2" xfId="25" builtinId="36" customBuiltin="1"/>
    <cellStyle name="60% - Colore 3" xfId="29" builtinId="40" customBuiltin="1"/>
    <cellStyle name="60% - Colore 4" xfId="33" builtinId="44" customBuiltin="1"/>
    <cellStyle name="60% - Colore 5" xfId="37" builtinId="48" customBuiltin="1"/>
    <cellStyle name="60% - Colore 6" xfId="41" builtinId="52" customBuiltin="1"/>
    <cellStyle name="Calcolo" xfId="11" builtinId="22" customBuiltin="1"/>
    <cellStyle name="Cella collegata" xfId="12" builtinId="24" customBuiltin="1"/>
    <cellStyle name="Cella da controllare" xfId="13" builtinId="23" customBuiltin="1"/>
    <cellStyle name="Colore 1" xfId="18" builtinId="29" customBuiltin="1"/>
    <cellStyle name="Colore 2" xfId="22" builtinId="33" customBuiltin="1"/>
    <cellStyle name="Colore 3" xfId="26" builtinId="37" customBuiltin="1"/>
    <cellStyle name="Colore 4" xfId="30" builtinId="41" customBuiltin="1"/>
    <cellStyle name="Colore 5" xfId="34" builtinId="45" customBuiltin="1"/>
    <cellStyle name="Colore 6" xfId="38" builtinId="49" customBuiltin="1"/>
    <cellStyle name="Euro" xfId="44" xr:uid="{00000000-0005-0000-0000-00001B000000}"/>
    <cellStyle name="Input" xfId="9" builtinId="20" customBuiltin="1"/>
    <cellStyle name="Migliaia 2" xfId="42" xr:uid="{00000000-0005-0000-0000-00001D000000}"/>
    <cellStyle name="Neutrale" xfId="8" builtinId="28" customBuiltin="1"/>
    <cellStyle name="Normale" xfId="0" builtinId="0"/>
    <cellStyle name="Normale 2" xfId="45" xr:uid="{00000000-0005-0000-0000-000020000000}"/>
    <cellStyle name="Normale 3" xfId="46" xr:uid="{00000000-0005-0000-0000-000021000000}"/>
    <cellStyle name="Nota" xfId="15" builtinId="10" customBuiltin="1"/>
    <cellStyle name="Output" xfId="10" builtinId="21" customBuiltin="1"/>
    <cellStyle name="Testo avviso" xfId="14" builtinId="11" customBuiltin="1"/>
    <cellStyle name="Testo descrittivo" xfId="16" builtinId="53" customBuiltin="1"/>
    <cellStyle name="Titolo" xfId="1" builtinId="15" customBuiltin="1"/>
    <cellStyle name="Titolo 1" xfId="2" builtinId="16" customBuiltin="1"/>
    <cellStyle name="Titolo 2" xfId="3" builtinId="17" customBuiltin="1"/>
    <cellStyle name="Titolo 3" xfId="4" builtinId="18" customBuiltin="1"/>
    <cellStyle name="Titolo 4" xfId="5" builtinId="19" customBuiltin="1"/>
    <cellStyle name="Totale" xfId="17" builtinId="25" customBuiltin="1"/>
    <cellStyle name="Valore non valido" xfId="7" builtinId="27" customBuiltin="1"/>
    <cellStyle name="Valore valido" xfId="6" builtinId="26" customBuiltin="1"/>
    <cellStyle name="Valuta 2" xfId="43" xr:uid="{00000000-0005-0000-0000-00002E000000}"/>
  </cellStyles>
  <dxfs count="0"/>
  <tableStyles count="0" defaultTableStyle="TableStyleMedium2" defaultPivotStyle="PivotStyleLight16"/>
  <colors>
    <mruColors>
      <color rgb="FFBA0687"/>
      <color rgb="FF00CCFF"/>
      <color rgb="FF66FF99"/>
      <color rgb="FF030DD5"/>
      <color rgb="FFD8FC98"/>
      <color rgb="FF9999FF"/>
      <color rgb="FF487877"/>
      <color rgb="FF486878"/>
      <color rgb="FF996633"/>
      <color rgb="FF67585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123825</xdr:colOff>
      <xdr:row>67</xdr:row>
      <xdr:rowOff>0</xdr:rowOff>
    </xdr:from>
    <xdr:to>
      <xdr:col>2</xdr:col>
      <xdr:colOff>125665</xdr:colOff>
      <xdr:row>67</xdr:row>
      <xdr:rowOff>179847</xdr:rowOff>
    </xdr:to>
    <xdr:sp macro="" textlink="">
      <xdr:nvSpPr>
        <xdr:cNvPr id="2" name="CasellaDiTesto 1">
          <a:extLst>
            <a:ext uri="{FF2B5EF4-FFF2-40B4-BE49-F238E27FC236}">
              <a16:creationId xmlns:a16="http://schemas.microsoft.com/office/drawing/2014/main" id="{2F67D941-7D18-4CEA-AD1C-1B55935DC013}"/>
            </a:ext>
          </a:extLst>
        </xdr:cNvPr>
        <xdr:cNvSpPr txBox="1"/>
      </xdr:nvSpPr>
      <xdr:spPr>
        <a:xfrm>
          <a:off x="447675" y="14744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lIns="0" tIns="0" rIns="0" bIns="0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it-IT" sz="1100"/>
        </a:p>
      </xdr:txBody>
    </xdr:sp>
    <xdr:clientData/>
  </xdr:twoCellAnchor>
  <xdr:twoCellAnchor editAs="oneCell">
    <xdr:from>
      <xdr:col>2</xdr:col>
      <xdr:colOff>123825</xdr:colOff>
      <xdr:row>67</xdr:row>
      <xdr:rowOff>0</xdr:rowOff>
    </xdr:from>
    <xdr:to>
      <xdr:col>2</xdr:col>
      <xdr:colOff>125665</xdr:colOff>
      <xdr:row>67</xdr:row>
      <xdr:rowOff>179847</xdr:rowOff>
    </xdr:to>
    <xdr:sp macro="" textlink="">
      <xdr:nvSpPr>
        <xdr:cNvPr id="3" name="CasellaDiTesto 2">
          <a:extLst>
            <a:ext uri="{FF2B5EF4-FFF2-40B4-BE49-F238E27FC236}">
              <a16:creationId xmlns:a16="http://schemas.microsoft.com/office/drawing/2014/main" id="{E09DF7EA-7D13-432B-A108-AB2DF65FABF7}"/>
            </a:ext>
          </a:extLst>
        </xdr:cNvPr>
        <xdr:cNvSpPr txBox="1"/>
      </xdr:nvSpPr>
      <xdr:spPr>
        <a:xfrm>
          <a:off x="447675" y="14744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lIns="0" tIns="0" rIns="0" bIns="0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it-IT" sz="1100"/>
        </a:p>
      </xdr:txBody>
    </xdr:sp>
    <xdr:clientData/>
  </xdr:twoCellAnchor>
  <xdr:twoCellAnchor editAs="oneCell">
    <xdr:from>
      <xdr:col>2</xdr:col>
      <xdr:colOff>123825</xdr:colOff>
      <xdr:row>67</xdr:row>
      <xdr:rowOff>0</xdr:rowOff>
    </xdr:from>
    <xdr:to>
      <xdr:col>2</xdr:col>
      <xdr:colOff>125665</xdr:colOff>
      <xdr:row>67</xdr:row>
      <xdr:rowOff>179847</xdr:rowOff>
    </xdr:to>
    <xdr:sp macro="" textlink="">
      <xdr:nvSpPr>
        <xdr:cNvPr id="4" name="CasellaDiTesto 3">
          <a:extLst>
            <a:ext uri="{FF2B5EF4-FFF2-40B4-BE49-F238E27FC236}">
              <a16:creationId xmlns:a16="http://schemas.microsoft.com/office/drawing/2014/main" id="{D4DBB60D-C42E-4ED4-ABC5-9017A7AEBEAC}"/>
            </a:ext>
          </a:extLst>
        </xdr:cNvPr>
        <xdr:cNvSpPr txBox="1"/>
      </xdr:nvSpPr>
      <xdr:spPr>
        <a:xfrm>
          <a:off x="447675" y="14744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lIns="0" tIns="0" rIns="0" bIns="0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it-IT" sz="1100"/>
        </a:p>
      </xdr:txBody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294640</xdr:colOff>
      <xdr:row>35</xdr:row>
      <xdr:rowOff>167997</xdr:rowOff>
    </xdr:to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00000000-0008-0000-03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8046720" y="3817620"/>
          <a:ext cx="294640" cy="3257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</xdr:col>
      <xdr:colOff>0</xdr:colOff>
      <xdr:row>34</xdr:row>
      <xdr:rowOff>0</xdr:rowOff>
    </xdr:from>
    <xdr:ext cx="295275" cy="320040"/>
    <xdr:sp macro="" textlink="">
      <xdr:nvSpPr>
        <xdr:cNvPr id="6" name="AutoShape 2">
          <a:extLst>
            <a:ext uri="{FF2B5EF4-FFF2-40B4-BE49-F238E27FC236}">
              <a16:creationId xmlns:a16="http://schemas.microsoft.com/office/drawing/2014/main" id="{DC92EDB7-B898-462C-86D6-6CD19EB6CA3A}"/>
            </a:ext>
          </a:extLst>
        </xdr:cNvPr>
        <xdr:cNvSpPr>
          <a:spLocks noChangeAspect="1" noChangeArrowheads="1"/>
        </xdr:cNvSpPr>
      </xdr:nvSpPr>
      <xdr:spPr bwMode="auto">
        <a:xfrm>
          <a:off x="8046720" y="3817620"/>
          <a:ext cx="295275" cy="3200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32</xdr:row>
      <xdr:rowOff>0</xdr:rowOff>
    </xdr:from>
    <xdr:ext cx="304800" cy="2351247"/>
    <xdr:sp macro="" textlink="">
      <xdr:nvSpPr>
        <xdr:cNvPr id="7" name="AutoShape 70">
          <a:extLst>
            <a:ext uri="{FF2B5EF4-FFF2-40B4-BE49-F238E27FC236}">
              <a16:creationId xmlns:a16="http://schemas.microsoft.com/office/drawing/2014/main" id="{262CCB0A-B7F8-4DC6-A44B-8F4D8DA7E410}"/>
            </a:ext>
          </a:extLst>
        </xdr:cNvPr>
        <xdr:cNvSpPr>
          <a:spLocks noChangeAspect="1" noChangeArrowheads="1"/>
        </xdr:cNvSpPr>
      </xdr:nvSpPr>
      <xdr:spPr bwMode="auto">
        <a:xfrm>
          <a:off x="8046720" y="2811780"/>
          <a:ext cx="304800" cy="23512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S101"/>
  <sheetViews>
    <sheetView tabSelected="1" zoomScaleNormal="100" workbookViewId="0">
      <selection activeCell="A4" sqref="A4"/>
    </sheetView>
  </sheetViews>
  <sheetFormatPr defaultRowHeight="15" x14ac:dyDescent="0.25"/>
  <cols>
    <col min="1" max="1" width="20" customWidth="1"/>
    <col min="2" max="2" width="102.5703125" bestFit="1" customWidth="1"/>
    <col min="3" max="3" width="32.28515625" style="2" customWidth="1"/>
    <col min="4" max="4" width="16.140625" style="2" customWidth="1"/>
    <col min="5" max="5" width="24.7109375" customWidth="1"/>
    <col min="6" max="6" width="24.7109375" style="6" customWidth="1"/>
    <col min="7" max="7" width="22.42578125" bestFit="1" customWidth="1"/>
    <col min="8" max="8" width="22.140625" bestFit="1" customWidth="1"/>
    <col min="9" max="10" width="21.7109375" customWidth="1"/>
    <col min="11" max="11" width="25.140625" customWidth="1"/>
    <col min="12" max="12" width="13.7109375" customWidth="1"/>
    <col min="13" max="13" width="23.5703125" customWidth="1"/>
    <col min="16" max="16" width="11.5703125" bestFit="1" customWidth="1"/>
  </cols>
  <sheetData>
    <row r="1" spans="1:12" ht="15.75" thickBot="1" x14ac:dyDescent="0.3"/>
    <row r="2" spans="1:12" ht="61.5" customHeight="1" x14ac:dyDescent="0.25">
      <c r="A2" s="144" t="s">
        <v>97</v>
      </c>
      <c r="B2" s="145"/>
      <c r="C2" s="145"/>
      <c r="D2" s="145"/>
      <c r="E2" s="146"/>
      <c r="F2" s="7"/>
      <c r="G2" s="3"/>
    </row>
    <row r="3" spans="1:12" ht="27.75" customHeight="1" thickBot="1" x14ac:dyDescent="0.3">
      <c r="A3" s="147"/>
      <c r="B3" s="148"/>
      <c r="C3" s="148"/>
      <c r="D3" s="148"/>
      <c r="E3" s="149"/>
    </row>
    <row r="4" spans="1:12" ht="15.75" thickBot="1" x14ac:dyDescent="0.3">
      <c r="A4" s="4"/>
      <c r="B4" s="4"/>
      <c r="C4" s="4"/>
      <c r="D4" s="4"/>
      <c r="E4" s="4"/>
    </row>
    <row r="5" spans="1:12" s="1" customFormat="1" ht="48" thickBot="1" x14ac:dyDescent="0.3">
      <c r="A5" s="46" t="s">
        <v>0</v>
      </c>
      <c r="B5" s="47" t="s">
        <v>1</v>
      </c>
      <c r="C5" s="47" t="s">
        <v>9</v>
      </c>
      <c r="D5" s="12" t="s">
        <v>73</v>
      </c>
      <c r="E5" s="48" t="s">
        <v>2</v>
      </c>
      <c r="F5" s="16" t="s">
        <v>7</v>
      </c>
      <c r="G5" s="48" t="s">
        <v>3</v>
      </c>
      <c r="H5" s="17" t="s">
        <v>4</v>
      </c>
      <c r="I5" s="17" t="s">
        <v>6</v>
      </c>
      <c r="J5" s="17" t="s">
        <v>8</v>
      </c>
      <c r="K5" s="70" t="s">
        <v>100</v>
      </c>
      <c r="L5" s="71" t="s">
        <v>101</v>
      </c>
    </row>
    <row r="6" spans="1:12" s="1" customFormat="1" ht="25.5" x14ac:dyDescent="0.25">
      <c r="A6" s="152" t="s">
        <v>50</v>
      </c>
      <c r="B6" s="25" t="s">
        <v>10</v>
      </c>
      <c r="C6" s="22" t="s">
        <v>63</v>
      </c>
      <c r="D6" s="22" t="s">
        <v>91</v>
      </c>
      <c r="E6" s="23">
        <v>519741</v>
      </c>
      <c r="F6" s="23">
        <v>493741</v>
      </c>
      <c r="G6" s="23">
        <v>26000</v>
      </c>
      <c r="H6" s="103">
        <v>240000</v>
      </c>
      <c r="I6" s="103">
        <v>253741</v>
      </c>
      <c r="J6" s="39">
        <v>0</v>
      </c>
      <c r="K6" s="83" t="s">
        <v>102</v>
      </c>
      <c r="L6" s="84" t="s">
        <v>104</v>
      </c>
    </row>
    <row r="7" spans="1:12" s="1" customFormat="1" ht="15.75" x14ac:dyDescent="0.25">
      <c r="A7" s="153"/>
      <c r="B7" s="15" t="s">
        <v>11</v>
      </c>
      <c r="C7" s="11" t="s">
        <v>64</v>
      </c>
      <c r="D7" s="11" t="s">
        <v>91</v>
      </c>
      <c r="E7" s="9">
        <v>720000</v>
      </c>
      <c r="F7" s="8">
        <v>684000</v>
      </c>
      <c r="G7" s="8">
        <v>36000</v>
      </c>
      <c r="H7" s="14">
        <v>84000</v>
      </c>
      <c r="I7" s="14">
        <v>600000</v>
      </c>
      <c r="J7" s="38">
        <v>0</v>
      </c>
      <c r="K7" s="85" t="s">
        <v>104</v>
      </c>
      <c r="L7" s="86" t="s">
        <v>104</v>
      </c>
    </row>
    <row r="8" spans="1:12" s="1" customFormat="1" ht="15.75" x14ac:dyDescent="0.25">
      <c r="A8" s="153"/>
      <c r="B8" s="15" t="s">
        <v>12</v>
      </c>
      <c r="C8" s="11" t="s">
        <v>65</v>
      </c>
      <c r="D8" s="11" t="s">
        <v>91</v>
      </c>
      <c r="E8" s="9">
        <v>370000</v>
      </c>
      <c r="F8" s="8">
        <v>351500</v>
      </c>
      <c r="G8" s="8">
        <v>18500</v>
      </c>
      <c r="H8" s="14">
        <v>316350</v>
      </c>
      <c r="I8" s="14">
        <v>35150</v>
      </c>
      <c r="J8" s="38">
        <v>0</v>
      </c>
      <c r="K8" s="85" t="s">
        <v>104</v>
      </c>
      <c r="L8" s="86" t="s">
        <v>104</v>
      </c>
    </row>
    <row r="9" spans="1:12" s="1" customFormat="1" ht="15.75" x14ac:dyDescent="0.25">
      <c r="A9" s="153"/>
      <c r="B9" s="15" t="s">
        <v>41</v>
      </c>
      <c r="C9" s="11" t="s">
        <v>122</v>
      </c>
      <c r="D9" s="11" t="s">
        <v>91</v>
      </c>
      <c r="E9" s="9">
        <v>567000</v>
      </c>
      <c r="F9" s="8">
        <v>538650</v>
      </c>
      <c r="G9" s="8">
        <v>28350</v>
      </c>
      <c r="H9" s="14">
        <v>215460</v>
      </c>
      <c r="I9" s="14">
        <v>323190</v>
      </c>
      <c r="J9" s="38">
        <v>0</v>
      </c>
      <c r="K9" s="85" t="s">
        <v>104</v>
      </c>
      <c r="L9" s="86" t="s">
        <v>104</v>
      </c>
    </row>
    <row r="10" spans="1:12" s="1" customFormat="1" ht="15.75" x14ac:dyDescent="0.25">
      <c r="A10" s="153"/>
      <c r="B10" s="15" t="s">
        <v>13</v>
      </c>
      <c r="C10" s="11" t="s">
        <v>15</v>
      </c>
      <c r="D10" s="11" t="s">
        <v>91</v>
      </c>
      <c r="E10" s="9">
        <v>222000</v>
      </c>
      <c r="F10" s="8">
        <v>210900</v>
      </c>
      <c r="G10" s="8">
        <v>11100</v>
      </c>
      <c r="H10" s="14">
        <v>42180</v>
      </c>
      <c r="I10" s="14">
        <v>168720</v>
      </c>
      <c r="J10" s="38">
        <v>0</v>
      </c>
      <c r="K10" s="85" t="s">
        <v>104</v>
      </c>
      <c r="L10" s="86" t="s">
        <v>104</v>
      </c>
    </row>
    <row r="11" spans="1:12" s="1" customFormat="1" ht="15.75" x14ac:dyDescent="0.25">
      <c r="A11" s="153"/>
      <c r="B11" s="15" t="s">
        <v>14</v>
      </c>
      <c r="C11" s="11" t="s">
        <v>62</v>
      </c>
      <c r="D11" s="11" t="s">
        <v>91</v>
      </c>
      <c r="E11" s="9">
        <v>2100000</v>
      </c>
      <c r="F11" s="8">
        <v>1995000</v>
      </c>
      <c r="G11" s="8">
        <v>105000</v>
      </c>
      <c r="H11" s="14">
        <v>498750</v>
      </c>
      <c r="I11" s="14">
        <v>1496250</v>
      </c>
      <c r="J11" s="38">
        <v>0</v>
      </c>
      <c r="K11" s="85" t="s">
        <v>104</v>
      </c>
      <c r="L11" s="86" t="s">
        <v>104</v>
      </c>
    </row>
    <row r="12" spans="1:12" s="1" customFormat="1" ht="25.5" customHeight="1" x14ac:dyDescent="0.25">
      <c r="A12" s="153"/>
      <c r="B12" s="15" t="s">
        <v>67</v>
      </c>
      <c r="C12" s="11" t="s">
        <v>20</v>
      </c>
      <c r="D12" s="11" t="s">
        <v>91</v>
      </c>
      <c r="E12" s="9">
        <v>740000</v>
      </c>
      <c r="F12" s="8">
        <v>703000</v>
      </c>
      <c r="G12" s="8">
        <v>37000</v>
      </c>
      <c r="H12" s="14">
        <v>148000</v>
      </c>
      <c r="I12" s="14">
        <v>555000</v>
      </c>
      <c r="J12" s="38">
        <v>0</v>
      </c>
      <c r="K12" s="85" t="s">
        <v>104</v>
      </c>
      <c r="L12" s="86" t="s">
        <v>104</v>
      </c>
    </row>
    <row r="13" spans="1:12" s="1" customFormat="1" ht="38.25" x14ac:dyDescent="0.25">
      <c r="A13" s="153"/>
      <c r="B13" s="10" t="s">
        <v>16</v>
      </c>
      <c r="C13" s="11" t="s">
        <v>61</v>
      </c>
      <c r="D13" s="11" t="s">
        <v>91</v>
      </c>
      <c r="E13" s="9">
        <v>310000</v>
      </c>
      <c r="F13" s="9">
        <v>292950</v>
      </c>
      <c r="G13" s="8">
        <v>17050</v>
      </c>
      <c r="H13" s="55">
        <v>116918</v>
      </c>
      <c r="I13" s="55">
        <v>176032</v>
      </c>
      <c r="J13" s="38">
        <v>0</v>
      </c>
      <c r="K13" s="87" t="s">
        <v>105</v>
      </c>
      <c r="L13" s="86" t="s">
        <v>104</v>
      </c>
    </row>
    <row r="14" spans="1:12" s="1" customFormat="1" ht="15.75" x14ac:dyDescent="0.25">
      <c r="A14" s="153"/>
      <c r="B14" s="10" t="s">
        <v>17</v>
      </c>
      <c r="C14" s="11" t="s">
        <v>60</v>
      </c>
      <c r="D14" s="11" t="s">
        <v>91</v>
      </c>
      <c r="E14" s="9">
        <v>149500</v>
      </c>
      <c r="F14" s="8">
        <v>142000</v>
      </c>
      <c r="G14" s="8">
        <v>7500</v>
      </c>
      <c r="H14" s="14">
        <v>92000</v>
      </c>
      <c r="I14" s="14">
        <v>50000</v>
      </c>
      <c r="J14" s="38">
        <v>0</v>
      </c>
      <c r="K14" s="85" t="s">
        <v>104</v>
      </c>
      <c r="L14" s="86" t="s">
        <v>104</v>
      </c>
    </row>
    <row r="15" spans="1:12" s="1" customFormat="1" ht="15.75" x14ac:dyDescent="0.25">
      <c r="A15" s="153"/>
      <c r="B15" s="10" t="s">
        <v>42</v>
      </c>
      <c r="C15" s="11" t="s">
        <v>56</v>
      </c>
      <c r="D15" s="11" t="s">
        <v>91</v>
      </c>
      <c r="E15" s="9">
        <v>530000</v>
      </c>
      <c r="F15" s="8">
        <v>502970</v>
      </c>
      <c r="G15" s="8">
        <v>27030</v>
      </c>
      <c r="H15" s="14">
        <v>100000</v>
      </c>
      <c r="I15" s="14">
        <v>402970</v>
      </c>
      <c r="J15" s="38">
        <v>0</v>
      </c>
      <c r="K15" s="85" t="s">
        <v>104</v>
      </c>
      <c r="L15" s="86" t="s">
        <v>104</v>
      </c>
    </row>
    <row r="16" spans="1:12" s="1" customFormat="1" ht="15.75" x14ac:dyDescent="0.25">
      <c r="A16" s="153"/>
      <c r="B16" s="10" t="s">
        <v>18</v>
      </c>
      <c r="C16" s="11" t="s">
        <v>57</v>
      </c>
      <c r="D16" s="11" t="s">
        <v>91</v>
      </c>
      <c r="E16" s="9">
        <v>120034.13</v>
      </c>
      <c r="F16" s="8">
        <v>114032.42</v>
      </c>
      <c r="G16" s="8">
        <v>6001.71</v>
      </c>
      <c r="H16" s="14">
        <v>114032.42</v>
      </c>
      <c r="I16" s="14">
        <v>0</v>
      </c>
      <c r="J16" s="38">
        <v>0</v>
      </c>
      <c r="K16" s="85" t="s">
        <v>104</v>
      </c>
      <c r="L16" s="86" t="s">
        <v>104</v>
      </c>
    </row>
    <row r="17" spans="1:97" s="1" customFormat="1" ht="15.75" x14ac:dyDescent="0.25">
      <c r="A17" s="153"/>
      <c r="B17" s="10" t="s">
        <v>19</v>
      </c>
      <c r="C17" s="11" t="s">
        <v>58</v>
      </c>
      <c r="D17" s="11" t="s">
        <v>91</v>
      </c>
      <c r="E17" s="9">
        <v>595000</v>
      </c>
      <c r="F17" s="8">
        <v>565000</v>
      </c>
      <c r="G17" s="8">
        <v>30000</v>
      </c>
      <c r="H17" s="14">
        <v>267500</v>
      </c>
      <c r="I17" s="14">
        <v>297500</v>
      </c>
      <c r="J17" s="38">
        <v>0</v>
      </c>
      <c r="K17" s="85" t="s">
        <v>104</v>
      </c>
      <c r="L17" s="86" t="s">
        <v>104</v>
      </c>
    </row>
    <row r="18" spans="1:97" s="1" customFormat="1" ht="25.5" x14ac:dyDescent="0.25">
      <c r="A18" s="153"/>
      <c r="B18" s="10" t="s">
        <v>77</v>
      </c>
      <c r="C18" s="11" t="s">
        <v>79</v>
      </c>
      <c r="D18" s="11" t="s">
        <v>91</v>
      </c>
      <c r="E18" s="9">
        <v>276000</v>
      </c>
      <c r="F18" s="8">
        <v>262200</v>
      </c>
      <c r="G18" s="8">
        <v>13800</v>
      </c>
      <c r="H18" s="14">
        <v>262200</v>
      </c>
      <c r="I18" s="14">
        <v>0</v>
      </c>
      <c r="J18" s="38">
        <v>0</v>
      </c>
      <c r="K18" s="85" t="s">
        <v>104</v>
      </c>
      <c r="L18" s="86" t="s">
        <v>104</v>
      </c>
    </row>
    <row r="19" spans="1:97" s="1" customFormat="1" ht="25.5" x14ac:dyDescent="0.25">
      <c r="A19" s="153"/>
      <c r="B19" s="10" t="s">
        <v>78</v>
      </c>
      <c r="C19" s="11" t="s">
        <v>80</v>
      </c>
      <c r="D19" s="11" t="s">
        <v>91</v>
      </c>
      <c r="E19" s="9">
        <v>1223000</v>
      </c>
      <c r="F19" s="8">
        <v>1161850</v>
      </c>
      <c r="G19" s="8">
        <v>61150</v>
      </c>
      <c r="H19" s="14">
        <v>1161850</v>
      </c>
      <c r="I19" s="14">
        <v>0</v>
      </c>
      <c r="J19" s="38">
        <v>0</v>
      </c>
      <c r="K19" s="85" t="s">
        <v>104</v>
      </c>
      <c r="L19" s="86" t="s">
        <v>104</v>
      </c>
    </row>
    <row r="20" spans="1:97" s="1" customFormat="1" ht="15.75" x14ac:dyDescent="0.25">
      <c r="A20" s="153"/>
      <c r="B20" s="15" t="s">
        <v>21</v>
      </c>
      <c r="C20" s="11" t="s">
        <v>59</v>
      </c>
      <c r="D20" s="11" t="s">
        <v>91</v>
      </c>
      <c r="E20" s="9">
        <v>295000</v>
      </c>
      <c r="F20" s="8">
        <v>280250</v>
      </c>
      <c r="G20" s="8">
        <v>14750</v>
      </c>
      <c r="H20" s="14">
        <v>46000</v>
      </c>
      <c r="I20" s="14">
        <v>234250</v>
      </c>
      <c r="J20" s="38">
        <v>0</v>
      </c>
      <c r="K20" s="85" t="s">
        <v>104</v>
      </c>
      <c r="L20" s="86" t="s">
        <v>104</v>
      </c>
    </row>
    <row r="21" spans="1:97" s="1" customFormat="1" ht="15.75" x14ac:dyDescent="0.25">
      <c r="A21" s="153"/>
      <c r="B21" s="15" t="s">
        <v>22</v>
      </c>
      <c r="C21" s="11" t="s">
        <v>37</v>
      </c>
      <c r="D21" s="11" t="s">
        <v>91</v>
      </c>
      <c r="E21" s="9">
        <v>110000</v>
      </c>
      <c r="F21" s="8">
        <v>103400</v>
      </c>
      <c r="G21" s="8">
        <v>6600</v>
      </c>
      <c r="H21" s="14">
        <v>103400</v>
      </c>
      <c r="I21" s="14">
        <v>0</v>
      </c>
      <c r="J21" s="38">
        <v>0</v>
      </c>
      <c r="K21" s="85" t="s">
        <v>104</v>
      </c>
      <c r="L21" s="86" t="s">
        <v>104</v>
      </c>
    </row>
    <row r="22" spans="1:97" s="1" customFormat="1" ht="15.75" x14ac:dyDescent="0.25">
      <c r="A22" s="153"/>
      <c r="B22" s="15" t="s">
        <v>43</v>
      </c>
      <c r="C22" s="11" t="s">
        <v>55</v>
      </c>
      <c r="D22" s="11" t="s">
        <v>91</v>
      </c>
      <c r="E22" s="9">
        <v>995953.5</v>
      </c>
      <c r="F22" s="8">
        <v>946155.83</v>
      </c>
      <c r="G22" s="8">
        <v>49797.67</v>
      </c>
      <c r="H22" s="14">
        <v>378462.33</v>
      </c>
      <c r="I22" s="14">
        <v>567693.5</v>
      </c>
      <c r="J22" s="38">
        <v>0</v>
      </c>
      <c r="K22" s="85" t="s">
        <v>104</v>
      </c>
      <c r="L22" s="86" t="s">
        <v>104</v>
      </c>
    </row>
    <row r="23" spans="1:97" s="1" customFormat="1" ht="15.75" x14ac:dyDescent="0.25">
      <c r="A23" s="153"/>
      <c r="B23" s="15" t="s">
        <v>23</v>
      </c>
      <c r="C23" s="11" t="s">
        <v>25</v>
      </c>
      <c r="D23" s="11" t="s">
        <v>91</v>
      </c>
      <c r="E23" s="9">
        <v>575000</v>
      </c>
      <c r="F23" s="8">
        <v>546250</v>
      </c>
      <c r="G23" s="8">
        <v>28750</v>
      </c>
      <c r="H23" s="14">
        <v>218500</v>
      </c>
      <c r="I23" s="14">
        <v>327750</v>
      </c>
      <c r="J23" s="38">
        <v>0</v>
      </c>
      <c r="K23" s="85" t="s">
        <v>104</v>
      </c>
      <c r="L23" s="86" t="s">
        <v>104</v>
      </c>
    </row>
    <row r="24" spans="1:97" s="1" customFormat="1" ht="15.75" x14ac:dyDescent="0.25">
      <c r="A24" s="153"/>
      <c r="B24" s="15" t="s">
        <v>24</v>
      </c>
      <c r="C24" s="11" t="s">
        <v>66</v>
      </c>
      <c r="D24" s="11" t="s">
        <v>91</v>
      </c>
      <c r="E24" s="9">
        <v>1531589.5899999999</v>
      </c>
      <c r="F24" s="8">
        <v>1378430.63</v>
      </c>
      <c r="G24" s="8">
        <v>153158.96</v>
      </c>
      <c r="H24" s="14">
        <v>150000</v>
      </c>
      <c r="I24" s="14">
        <v>1228430.6299999999</v>
      </c>
      <c r="J24" s="38">
        <v>0</v>
      </c>
      <c r="K24" s="85" t="s">
        <v>104</v>
      </c>
      <c r="L24" s="86" t="s">
        <v>104</v>
      </c>
    </row>
    <row r="25" spans="1:97" s="1" customFormat="1" ht="15.75" x14ac:dyDescent="0.25">
      <c r="A25" s="153"/>
      <c r="B25" s="10" t="s">
        <v>26</v>
      </c>
      <c r="C25" s="11" t="s">
        <v>28</v>
      </c>
      <c r="D25" s="11" t="s">
        <v>91</v>
      </c>
      <c r="E25" s="9">
        <v>960000</v>
      </c>
      <c r="F25" s="8">
        <v>912000</v>
      </c>
      <c r="G25" s="8">
        <v>48000</v>
      </c>
      <c r="H25" s="14">
        <v>364800</v>
      </c>
      <c r="I25" s="14">
        <v>364800</v>
      </c>
      <c r="J25" s="38">
        <v>182400</v>
      </c>
      <c r="K25" s="85" t="s">
        <v>104</v>
      </c>
      <c r="L25" s="86" t="s">
        <v>104</v>
      </c>
    </row>
    <row r="26" spans="1:97" s="1" customFormat="1" ht="15.75" x14ac:dyDescent="0.25">
      <c r="A26" s="153"/>
      <c r="B26" s="10" t="s">
        <v>27</v>
      </c>
      <c r="C26" s="11" t="s">
        <v>54</v>
      </c>
      <c r="D26" s="11" t="s">
        <v>91</v>
      </c>
      <c r="E26" s="9">
        <v>6487000</v>
      </c>
      <c r="F26" s="8">
        <v>5687000</v>
      </c>
      <c r="G26" s="8">
        <v>800000</v>
      </c>
      <c r="H26" s="55">
        <v>1239980.1200000001</v>
      </c>
      <c r="I26" s="55">
        <v>3381864.5</v>
      </c>
      <c r="J26" s="38">
        <v>1065155.3799999999</v>
      </c>
      <c r="K26" s="85" t="s">
        <v>104</v>
      </c>
      <c r="L26" s="88" t="s">
        <v>104</v>
      </c>
    </row>
    <row r="27" spans="1:97" s="5" customFormat="1" ht="16.5" thickBot="1" x14ac:dyDescent="0.3">
      <c r="A27" s="154"/>
      <c r="B27" s="150" t="s">
        <v>5</v>
      </c>
      <c r="C27" s="151"/>
      <c r="D27" s="64"/>
      <c r="E27" s="49">
        <f t="shared" ref="E27:J27" si="0">SUM(E6:E26)</f>
        <v>19396818.219999999</v>
      </c>
      <c r="F27" s="49">
        <f t="shared" si="0"/>
        <v>17871279.879999999</v>
      </c>
      <c r="G27" s="49">
        <f t="shared" si="0"/>
        <v>1525538.3399999999</v>
      </c>
      <c r="H27" s="49">
        <f t="shared" si="0"/>
        <v>6160382.8700000001</v>
      </c>
      <c r="I27" s="49">
        <f t="shared" si="0"/>
        <v>10463341.629999999</v>
      </c>
      <c r="J27" s="50">
        <f t="shared" si="0"/>
        <v>1247555.3799999999</v>
      </c>
      <c r="K27" s="89"/>
      <c r="L27" s="82"/>
      <c r="M27" t="str">
        <f>IF((H27+I27+J27)=F27,"ok","verifica")</f>
        <v>ok</v>
      </c>
      <c r="N27" t="str">
        <f>IF((E27=F27+G27),"ok","ver")</f>
        <v>ok</v>
      </c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</row>
    <row r="28" spans="1:97" ht="15.75" x14ac:dyDescent="0.25">
      <c r="A28" s="116" t="s">
        <v>49</v>
      </c>
      <c r="B28" s="25" t="s">
        <v>48</v>
      </c>
      <c r="C28" s="22" t="s">
        <v>52</v>
      </c>
      <c r="D28" s="22"/>
      <c r="E28" s="23">
        <v>1315000</v>
      </c>
      <c r="F28" s="23">
        <v>1249250</v>
      </c>
      <c r="G28" s="23">
        <v>65750</v>
      </c>
      <c r="H28" s="24">
        <v>375000</v>
      </c>
      <c r="I28" s="24">
        <v>874250</v>
      </c>
      <c r="J28" s="39">
        <v>0</v>
      </c>
      <c r="K28" s="85" t="s">
        <v>104</v>
      </c>
      <c r="L28" s="86" t="s">
        <v>106</v>
      </c>
    </row>
    <row r="29" spans="1:97" ht="15.6" customHeight="1" x14ac:dyDescent="0.25">
      <c r="A29" s="125"/>
      <c r="B29" s="35" t="s">
        <v>30</v>
      </c>
      <c r="C29" s="27" t="s">
        <v>53</v>
      </c>
      <c r="D29" s="27"/>
      <c r="E29" s="8">
        <v>170000</v>
      </c>
      <c r="F29" s="8">
        <v>161500</v>
      </c>
      <c r="G29" s="8">
        <v>8500</v>
      </c>
      <c r="H29" s="14">
        <v>161500</v>
      </c>
      <c r="I29" s="14">
        <v>0</v>
      </c>
      <c r="J29" s="38">
        <v>0</v>
      </c>
      <c r="K29" s="85" t="s">
        <v>104</v>
      </c>
      <c r="L29" s="86" t="s">
        <v>106</v>
      </c>
    </row>
    <row r="30" spans="1:97" ht="16.5" thickBot="1" x14ac:dyDescent="0.3">
      <c r="A30" s="117"/>
      <c r="B30" s="142" t="s">
        <v>5</v>
      </c>
      <c r="C30" s="143"/>
      <c r="D30" s="31"/>
      <c r="E30" s="30">
        <f>SUM(E28:E29)</f>
        <v>1485000</v>
      </c>
      <c r="F30" s="30">
        <f t="shared" ref="F30:J30" si="1">SUM(F28:F29)</f>
        <v>1410750</v>
      </c>
      <c r="G30" s="30">
        <f t="shared" si="1"/>
        <v>74250</v>
      </c>
      <c r="H30" s="30">
        <f t="shared" si="1"/>
        <v>536500</v>
      </c>
      <c r="I30" s="30">
        <f t="shared" si="1"/>
        <v>874250</v>
      </c>
      <c r="J30" s="40">
        <f t="shared" si="1"/>
        <v>0</v>
      </c>
      <c r="K30" s="90"/>
      <c r="L30" s="81"/>
      <c r="M30" t="str">
        <f>IF((H30+I30+J30)=F30,"ok","verifica")</f>
        <v>ok</v>
      </c>
    </row>
    <row r="31" spans="1:97" s="1" customFormat="1" ht="15.75" x14ac:dyDescent="0.25">
      <c r="A31" s="116" t="s">
        <v>34</v>
      </c>
      <c r="B31" s="25" t="s">
        <v>35</v>
      </c>
      <c r="C31" s="22" t="s">
        <v>37</v>
      </c>
      <c r="D31" s="22" t="s">
        <v>91</v>
      </c>
      <c r="E31" s="23">
        <v>276000</v>
      </c>
      <c r="F31" s="23">
        <v>250000</v>
      </c>
      <c r="G31" s="23">
        <v>26000</v>
      </c>
      <c r="H31" s="24">
        <v>250000</v>
      </c>
      <c r="I31" s="24">
        <v>0</v>
      </c>
      <c r="J31" s="39">
        <v>0</v>
      </c>
      <c r="K31" s="85" t="s">
        <v>104</v>
      </c>
      <c r="L31" s="86" t="s">
        <v>104</v>
      </c>
      <c r="M31"/>
      <c r="N31"/>
    </row>
    <row r="32" spans="1:97" s="1" customFormat="1" ht="15.75" x14ac:dyDescent="0.25">
      <c r="A32" s="125"/>
      <c r="B32" s="20" t="s">
        <v>69</v>
      </c>
      <c r="C32" s="27" t="s">
        <v>38</v>
      </c>
      <c r="D32" s="27" t="s">
        <v>91</v>
      </c>
      <c r="E32" s="8">
        <v>275000</v>
      </c>
      <c r="F32" s="8">
        <v>250000</v>
      </c>
      <c r="G32" s="8">
        <v>25000</v>
      </c>
      <c r="H32" s="14">
        <v>100000</v>
      </c>
      <c r="I32" s="14">
        <v>150000</v>
      </c>
      <c r="J32" s="38">
        <v>0</v>
      </c>
      <c r="K32" s="85" t="s">
        <v>104</v>
      </c>
      <c r="L32" s="86" t="s">
        <v>104</v>
      </c>
      <c r="M32"/>
      <c r="N32"/>
    </row>
    <row r="33" spans="1:14" s="1" customFormat="1" ht="15.75" x14ac:dyDescent="0.25">
      <c r="A33" s="125"/>
      <c r="B33" s="20" t="s">
        <v>76</v>
      </c>
      <c r="C33" s="27" t="s">
        <v>75</v>
      </c>
      <c r="D33" s="27" t="s">
        <v>91</v>
      </c>
      <c r="E33" s="8">
        <v>219338.07</v>
      </c>
      <c r="F33" s="8">
        <v>208371.17</v>
      </c>
      <c r="G33" s="8">
        <v>10966.9</v>
      </c>
      <c r="H33" s="14">
        <v>34000</v>
      </c>
      <c r="I33" s="14">
        <v>174371.17</v>
      </c>
      <c r="J33" s="38">
        <v>0</v>
      </c>
      <c r="K33" s="85" t="s">
        <v>104</v>
      </c>
      <c r="L33" s="86" t="s">
        <v>104</v>
      </c>
      <c r="M33"/>
      <c r="N33"/>
    </row>
    <row r="34" spans="1:14" s="1" customFormat="1" ht="15.75" x14ac:dyDescent="0.25">
      <c r="A34" s="125"/>
      <c r="B34" s="20" t="s">
        <v>68</v>
      </c>
      <c r="C34" s="27" t="s">
        <v>51</v>
      </c>
      <c r="D34" s="27" t="s">
        <v>91</v>
      </c>
      <c r="E34" s="8">
        <v>275102.37</v>
      </c>
      <c r="F34" s="8">
        <v>247592.14</v>
      </c>
      <c r="G34" s="8">
        <v>27510.23</v>
      </c>
      <c r="H34" s="14">
        <v>40000</v>
      </c>
      <c r="I34" s="14">
        <v>207592.14</v>
      </c>
      <c r="J34" s="38">
        <v>0</v>
      </c>
      <c r="K34" s="85" t="s">
        <v>104</v>
      </c>
      <c r="L34" s="86" t="s">
        <v>104</v>
      </c>
      <c r="M34"/>
      <c r="N34"/>
    </row>
    <row r="35" spans="1:14" s="1" customFormat="1" ht="15.75" x14ac:dyDescent="0.25">
      <c r="A35" s="125"/>
      <c r="B35" s="20" t="s">
        <v>36</v>
      </c>
      <c r="C35" s="27" t="s">
        <v>39</v>
      </c>
      <c r="D35" s="27" t="s">
        <v>91</v>
      </c>
      <c r="E35" s="8">
        <v>229313.04</v>
      </c>
      <c r="F35" s="8">
        <v>217618.08</v>
      </c>
      <c r="G35" s="8">
        <v>11694.96</v>
      </c>
      <c r="H35" s="14">
        <v>217618.08</v>
      </c>
      <c r="I35" s="14">
        <v>0</v>
      </c>
      <c r="J35" s="38">
        <v>0</v>
      </c>
      <c r="K35" s="85" t="s">
        <v>104</v>
      </c>
      <c r="L35" s="86" t="s">
        <v>104</v>
      </c>
      <c r="M35"/>
      <c r="N35"/>
    </row>
    <row r="36" spans="1:14" s="1" customFormat="1" ht="15.75" x14ac:dyDescent="0.25">
      <c r="A36" s="125"/>
      <c r="B36" s="20" t="s">
        <v>70</v>
      </c>
      <c r="C36" s="27" t="s">
        <v>40</v>
      </c>
      <c r="D36" s="27" t="s">
        <v>91</v>
      </c>
      <c r="E36" s="8">
        <v>300000</v>
      </c>
      <c r="F36" s="8">
        <v>285000</v>
      </c>
      <c r="G36" s="8">
        <v>15000</v>
      </c>
      <c r="H36" s="14">
        <v>85000</v>
      </c>
      <c r="I36" s="14">
        <v>200000</v>
      </c>
      <c r="J36" s="38">
        <v>0</v>
      </c>
      <c r="K36" s="85" t="s">
        <v>104</v>
      </c>
      <c r="L36" s="86" t="s">
        <v>104</v>
      </c>
      <c r="M36"/>
      <c r="N36"/>
    </row>
    <row r="37" spans="1:14" s="1" customFormat="1" ht="15.75" x14ac:dyDescent="0.25">
      <c r="A37" s="125"/>
      <c r="B37" s="20" t="s">
        <v>44</v>
      </c>
      <c r="C37" s="27" t="s">
        <v>103</v>
      </c>
      <c r="D37" s="27" t="s">
        <v>91</v>
      </c>
      <c r="E37" s="8">
        <v>1269000</v>
      </c>
      <c r="F37" s="8">
        <v>1161152</v>
      </c>
      <c r="G37" s="8">
        <v>107848</v>
      </c>
      <c r="H37" s="14">
        <v>100000</v>
      </c>
      <c r="I37" s="14">
        <v>840360.01</v>
      </c>
      <c r="J37" s="38">
        <v>220791.99</v>
      </c>
      <c r="K37" s="85" t="s">
        <v>104</v>
      </c>
      <c r="L37" s="86" t="s">
        <v>104</v>
      </c>
      <c r="M37"/>
      <c r="N37"/>
    </row>
    <row r="38" spans="1:14" s="1" customFormat="1" ht="15.75" x14ac:dyDescent="0.25">
      <c r="A38" s="125"/>
      <c r="B38" s="15" t="s">
        <v>89</v>
      </c>
      <c r="C38" s="11" t="s">
        <v>29</v>
      </c>
      <c r="D38" s="27" t="s">
        <v>91</v>
      </c>
      <c r="E38" s="9">
        <v>600000</v>
      </c>
      <c r="F38" s="8">
        <v>570000</v>
      </c>
      <c r="G38" s="8">
        <v>30000</v>
      </c>
      <c r="H38" s="14">
        <v>114000</v>
      </c>
      <c r="I38" s="14">
        <v>456000</v>
      </c>
      <c r="J38" s="38">
        <v>0</v>
      </c>
      <c r="K38" s="85" t="s">
        <v>104</v>
      </c>
      <c r="L38" s="86" t="s">
        <v>104</v>
      </c>
      <c r="M38"/>
      <c r="N38"/>
    </row>
    <row r="39" spans="1:14" s="1" customFormat="1" ht="15.75" x14ac:dyDescent="0.25">
      <c r="A39" s="125"/>
      <c r="B39" s="15" t="s">
        <v>90</v>
      </c>
      <c r="C39" s="11" t="s">
        <v>29</v>
      </c>
      <c r="D39" s="27" t="s">
        <v>91</v>
      </c>
      <c r="E39" s="9">
        <v>450000</v>
      </c>
      <c r="F39" s="8">
        <v>427500</v>
      </c>
      <c r="G39" s="8">
        <v>22500</v>
      </c>
      <c r="H39" s="14">
        <v>85500</v>
      </c>
      <c r="I39" s="14">
        <v>342000</v>
      </c>
      <c r="J39" s="38">
        <v>0</v>
      </c>
      <c r="K39" s="85" t="s">
        <v>104</v>
      </c>
      <c r="L39" s="86" t="s">
        <v>104</v>
      </c>
      <c r="M39"/>
      <c r="N39"/>
    </row>
    <row r="40" spans="1:14" s="1" customFormat="1" ht="15.75" x14ac:dyDescent="0.25">
      <c r="A40" s="125"/>
      <c r="B40" s="15" t="s">
        <v>98</v>
      </c>
      <c r="C40" s="11" t="s">
        <v>29</v>
      </c>
      <c r="D40" s="27" t="s">
        <v>96</v>
      </c>
      <c r="E40" s="9">
        <v>500000</v>
      </c>
      <c r="F40" s="8">
        <v>475000</v>
      </c>
      <c r="G40" s="8">
        <v>25000</v>
      </c>
      <c r="H40" s="14">
        <v>237500</v>
      </c>
      <c r="I40" s="14">
        <v>237500</v>
      </c>
      <c r="J40" s="38">
        <v>0</v>
      </c>
      <c r="K40" s="85" t="s">
        <v>106</v>
      </c>
      <c r="L40" s="86" t="s">
        <v>106</v>
      </c>
      <c r="M40"/>
      <c r="N40"/>
    </row>
    <row r="41" spans="1:14" s="1" customFormat="1" ht="25.5" x14ac:dyDescent="0.25">
      <c r="A41" s="125"/>
      <c r="B41" s="15" t="s">
        <v>99</v>
      </c>
      <c r="C41" s="11" t="s">
        <v>29</v>
      </c>
      <c r="D41" s="27" t="s">
        <v>91</v>
      </c>
      <c r="E41" s="9">
        <v>399000</v>
      </c>
      <c r="F41" s="8">
        <v>379050</v>
      </c>
      <c r="G41" s="8">
        <v>19950</v>
      </c>
      <c r="H41" s="14">
        <v>75810</v>
      </c>
      <c r="I41" s="14">
        <v>189525</v>
      </c>
      <c r="J41" s="38">
        <v>113715</v>
      </c>
      <c r="K41" s="85" t="s">
        <v>104</v>
      </c>
      <c r="L41" s="86" t="s">
        <v>104</v>
      </c>
      <c r="M41"/>
      <c r="N41"/>
    </row>
    <row r="42" spans="1:14" s="1" customFormat="1" ht="16.5" thickBot="1" x14ac:dyDescent="0.3">
      <c r="A42" s="117"/>
      <c r="B42" s="120" t="s">
        <v>5</v>
      </c>
      <c r="C42" s="121"/>
      <c r="D42" s="65"/>
      <c r="E42" s="28">
        <f>SUM(E31:E41)</f>
        <v>4792753.4800000004</v>
      </c>
      <c r="F42" s="28">
        <f t="shared" ref="F42:J42" si="2">SUM(F31:F41)</f>
        <v>4471283.3900000006</v>
      </c>
      <c r="G42" s="28">
        <f t="shared" si="2"/>
        <v>321470.08999999997</v>
      </c>
      <c r="H42" s="28">
        <f t="shared" si="2"/>
        <v>1339428.08</v>
      </c>
      <c r="I42" s="28">
        <f t="shared" si="2"/>
        <v>2797348.3200000003</v>
      </c>
      <c r="J42" s="41">
        <f t="shared" si="2"/>
        <v>334506.99</v>
      </c>
      <c r="K42" s="91"/>
      <c r="L42" s="80"/>
      <c r="M42" t="str">
        <f>IF((H42+I42+J42)=F42,"ok","verifica")</f>
        <v>ok</v>
      </c>
      <c r="N42"/>
    </row>
    <row r="43" spans="1:14" s="1" customFormat="1" ht="25.15" customHeight="1" x14ac:dyDescent="0.25">
      <c r="A43" s="116" t="s">
        <v>33</v>
      </c>
      <c r="B43" s="21" t="s">
        <v>31</v>
      </c>
      <c r="C43" s="22" t="s">
        <v>32</v>
      </c>
      <c r="D43" s="22"/>
      <c r="E43" s="102">
        <v>5723193.3799999999</v>
      </c>
      <c r="F43" s="102">
        <v>4276858.45</v>
      </c>
      <c r="G43" s="102">
        <v>1446334.9300000004</v>
      </c>
      <c r="H43" s="103">
        <v>4276858.45</v>
      </c>
      <c r="I43" s="103">
        <v>0</v>
      </c>
      <c r="J43" s="39">
        <v>0</v>
      </c>
      <c r="K43" s="85"/>
      <c r="L43" s="86"/>
      <c r="M43"/>
      <c r="N43"/>
    </row>
    <row r="44" spans="1:14" s="1" customFormat="1" ht="16.5" thickBot="1" x14ac:dyDescent="0.3">
      <c r="A44" s="124"/>
      <c r="B44" s="122" t="s">
        <v>5</v>
      </c>
      <c r="C44" s="123"/>
      <c r="D44" s="66"/>
      <c r="E44" s="34">
        <f t="shared" ref="E44:J44" si="3">E43</f>
        <v>5723193.3799999999</v>
      </c>
      <c r="F44" s="34">
        <f t="shared" si="3"/>
        <v>4276858.45</v>
      </c>
      <c r="G44" s="34">
        <f t="shared" si="3"/>
        <v>1446334.9300000004</v>
      </c>
      <c r="H44" s="34">
        <f t="shared" si="3"/>
        <v>4276858.45</v>
      </c>
      <c r="I44" s="34">
        <f t="shared" si="3"/>
        <v>0</v>
      </c>
      <c r="J44" s="42">
        <f t="shared" si="3"/>
        <v>0</v>
      </c>
      <c r="K44" s="92"/>
      <c r="L44" s="79"/>
      <c r="M44" t="str">
        <f>IF((H44+I44+J44)=F44,"ok","verifica")</f>
        <v>ok</v>
      </c>
      <c r="N44" t="str">
        <f>IF((E44=F44+G44),"ok","ver")</f>
        <v>ok</v>
      </c>
    </row>
    <row r="45" spans="1:14" s="1" customFormat="1" ht="15.75" x14ac:dyDescent="0.25">
      <c r="A45" s="127" t="s">
        <v>45</v>
      </c>
      <c r="B45" s="21" t="s">
        <v>46</v>
      </c>
      <c r="C45" s="22" t="s">
        <v>114</v>
      </c>
      <c r="D45" s="22"/>
      <c r="E45" s="102">
        <v>2000000</v>
      </c>
      <c r="F45" s="102">
        <v>1800000</v>
      </c>
      <c r="G45" s="102">
        <v>200000</v>
      </c>
      <c r="H45" s="24">
        <v>0</v>
      </c>
      <c r="I45" s="24">
        <v>800000</v>
      </c>
      <c r="J45" s="39">
        <v>1000000</v>
      </c>
      <c r="K45" s="85" t="s">
        <v>106</v>
      </c>
      <c r="L45" s="86" t="s">
        <v>106</v>
      </c>
      <c r="M45"/>
      <c r="N45"/>
    </row>
    <row r="46" spans="1:14" s="1" customFormat="1" ht="16.5" thickBot="1" x14ac:dyDescent="0.3">
      <c r="A46" s="128"/>
      <c r="B46" s="126" t="s">
        <v>5</v>
      </c>
      <c r="C46" s="126"/>
      <c r="D46" s="67"/>
      <c r="E46" s="26">
        <f t="shared" ref="E46:J46" si="4">SUM(E45:E45)</f>
        <v>2000000</v>
      </c>
      <c r="F46" s="26">
        <f t="shared" si="4"/>
        <v>1800000</v>
      </c>
      <c r="G46" s="26">
        <f t="shared" si="4"/>
        <v>200000</v>
      </c>
      <c r="H46" s="26">
        <f t="shared" si="4"/>
        <v>0</v>
      </c>
      <c r="I46" s="26">
        <f t="shared" si="4"/>
        <v>800000</v>
      </c>
      <c r="J46" s="26">
        <f t="shared" si="4"/>
        <v>1000000</v>
      </c>
      <c r="K46" s="93"/>
      <c r="L46" s="78"/>
      <c r="M46" t="str">
        <f>IF((H46+I46+J46)=F46,"ok","verifica")</f>
        <v>ok</v>
      </c>
      <c r="N46"/>
    </row>
    <row r="47" spans="1:14" s="1" customFormat="1" ht="15.75" x14ac:dyDescent="0.25">
      <c r="A47" s="137" t="s">
        <v>71</v>
      </c>
      <c r="B47" s="36" t="s">
        <v>92</v>
      </c>
      <c r="C47" s="22" t="s">
        <v>72</v>
      </c>
      <c r="D47" s="22" t="s">
        <v>91</v>
      </c>
      <c r="E47" s="23">
        <v>95000</v>
      </c>
      <c r="F47" s="23">
        <v>95000</v>
      </c>
      <c r="G47" s="23">
        <v>0</v>
      </c>
      <c r="H47" s="24">
        <v>80000</v>
      </c>
      <c r="I47" s="24">
        <v>15000</v>
      </c>
      <c r="J47" s="39">
        <v>0</v>
      </c>
      <c r="K47" s="85" t="s">
        <v>106</v>
      </c>
      <c r="L47" s="86" t="s">
        <v>104</v>
      </c>
      <c r="M47"/>
      <c r="N47"/>
    </row>
    <row r="48" spans="1:14" s="1" customFormat="1" ht="26.25" customHeight="1" x14ac:dyDescent="0.25">
      <c r="A48" s="138"/>
      <c r="B48" s="20" t="s">
        <v>93</v>
      </c>
      <c r="C48" s="27" t="s">
        <v>72</v>
      </c>
      <c r="D48" s="27" t="s">
        <v>91</v>
      </c>
      <c r="E48" s="8">
        <v>90000</v>
      </c>
      <c r="F48" s="8">
        <v>90000</v>
      </c>
      <c r="G48" s="8">
        <v>0</v>
      </c>
      <c r="H48" s="14">
        <v>80000</v>
      </c>
      <c r="I48" s="14">
        <v>10000</v>
      </c>
      <c r="J48" s="38">
        <v>0</v>
      </c>
      <c r="K48" s="85" t="s">
        <v>106</v>
      </c>
      <c r="L48" s="86" t="s">
        <v>104</v>
      </c>
      <c r="M48"/>
      <c r="N48"/>
    </row>
    <row r="49" spans="1:93" s="1" customFormat="1" ht="16.5" thickBot="1" x14ac:dyDescent="0.3">
      <c r="A49" s="139"/>
      <c r="B49" s="129" t="s">
        <v>5</v>
      </c>
      <c r="C49" s="129"/>
      <c r="D49" s="43"/>
      <c r="E49" s="44">
        <f>SUM(E47:E48)</f>
        <v>185000</v>
      </c>
      <c r="F49" s="44">
        <f t="shared" ref="F49:J49" si="5">SUM(F47:F48)</f>
        <v>185000</v>
      </c>
      <c r="G49" s="44">
        <f t="shared" si="5"/>
        <v>0</v>
      </c>
      <c r="H49" s="44">
        <f t="shared" si="5"/>
        <v>160000</v>
      </c>
      <c r="I49" s="44">
        <f t="shared" si="5"/>
        <v>25000</v>
      </c>
      <c r="J49" s="45">
        <f t="shared" si="5"/>
        <v>0</v>
      </c>
      <c r="K49" s="94"/>
      <c r="L49" s="77"/>
      <c r="M49" t="str">
        <f>IF((H49+I49+J49)=F49,"ok","verifica")</f>
        <v>ok</v>
      </c>
      <c r="N49"/>
    </row>
    <row r="50" spans="1:93" ht="15.75" x14ac:dyDescent="0.25">
      <c r="A50" s="132" t="s">
        <v>81</v>
      </c>
      <c r="B50" s="25" t="s">
        <v>82</v>
      </c>
      <c r="C50" s="22" t="s">
        <v>86</v>
      </c>
      <c r="D50" s="51" t="s">
        <v>91</v>
      </c>
      <c r="E50" s="23">
        <v>4700000</v>
      </c>
      <c r="F50" s="23">
        <v>3290000</v>
      </c>
      <c r="G50" s="23">
        <v>1410000</v>
      </c>
      <c r="H50" s="24">
        <v>1645000</v>
      </c>
      <c r="I50" s="24">
        <v>0</v>
      </c>
      <c r="J50" s="39">
        <v>1645000</v>
      </c>
      <c r="K50" s="95" t="s">
        <v>104</v>
      </c>
      <c r="L50" s="86" t="s">
        <v>104</v>
      </c>
    </row>
    <row r="51" spans="1:93" ht="15.75" x14ac:dyDescent="0.25">
      <c r="A51" s="133"/>
      <c r="B51" s="20" t="s">
        <v>83</v>
      </c>
      <c r="C51" s="27" t="s">
        <v>87</v>
      </c>
      <c r="D51" s="52" t="s">
        <v>91</v>
      </c>
      <c r="E51" s="8">
        <v>397000</v>
      </c>
      <c r="F51" s="8">
        <v>277900</v>
      </c>
      <c r="G51" s="8">
        <v>119100</v>
      </c>
      <c r="H51" s="14">
        <v>138950</v>
      </c>
      <c r="I51" s="14">
        <v>138950</v>
      </c>
      <c r="J51" s="38">
        <v>0</v>
      </c>
      <c r="K51" s="87" t="s">
        <v>107</v>
      </c>
      <c r="L51" s="86" t="s">
        <v>104</v>
      </c>
    </row>
    <row r="52" spans="1:93" ht="25.5" x14ac:dyDescent="0.25">
      <c r="A52" s="133"/>
      <c r="B52" s="20" t="s">
        <v>84</v>
      </c>
      <c r="C52" s="27" t="s">
        <v>60</v>
      </c>
      <c r="D52" s="52" t="s">
        <v>91</v>
      </c>
      <c r="E52" s="8">
        <v>600000</v>
      </c>
      <c r="F52" s="8">
        <v>420000</v>
      </c>
      <c r="G52" s="8">
        <v>180000</v>
      </c>
      <c r="H52" s="14">
        <v>210000</v>
      </c>
      <c r="I52" s="14">
        <v>210000</v>
      </c>
      <c r="J52" s="38">
        <v>0</v>
      </c>
      <c r="K52" s="85" t="s">
        <v>104</v>
      </c>
      <c r="L52" s="86" t="s">
        <v>104</v>
      </c>
    </row>
    <row r="53" spans="1:93" s="1" customFormat="1" ht="25.5" x14ac:dyDescent="0.25">
      <c r="A53" s="133"/>
      <c r="B53" s="20" t="s">
        <v>85</v>
      </c>
      <c r="C53" s="27" t="s">
        <v>88</v>
      </c>
      <c r="D53" s="27" t="s">
        <v>91</v>
      </c>
      <c r="E53" s="8">
        <v>2844000</v>
      </c>
      <c r="F53" s="8">
        <v>1990799.9999999998</v>
      </c>
      <c r="G53" s="8">
        <v>853200</v>
      </c>
      <c r="H53" s="14">
        <v>995400</v>
      </c>
      <c r="I53" s="14">
        <v>0</v>
      </c>
      <c r="J53" s="38">
        <v>995400</v>
      </c>
      <c r="K53" s="85" t="s">
        <v>104</v>
      </c>
      <c r="L53" s="86" t="s">
        <v>104</v>
      </c>
      <c r="M53"/>
      <c r="N53"/>
    </row>
    <row r="54" spans="1:93" s="1" customFormat="1" ht="18" customHeight="1" thickBot="1" x14ac:dyDescent="0.3">
      <c r="A54" s="134"/>
      <c r="B54" s="136" t="s">
        <v>5</v>
      </c>
      <c r="C54" s="136"/>
      <c r="D54" s="56"/>
      <c r="E54" s="57">
        <f>SUM(E50:E53)</f>
        <v>8541000</v>
      </c>
      <c r="F54" s="57">
        <f t="shared" ref="F54:J54" si="6">SUM(F50:F53)</f>
        <v>5978700</v>
      </c>
      <c r="G54" s="57">
        <f t="shared" si="6"/>
        <v>2562300</v>
      </c>
      <c r="H54" s="57">
        <f t="shared" si="6"/>
        <v>2989350</v>
      </c>
      <c r="I54" s="57">
        <f t="shared" si="6"/>
        <v>348950</v>
      </c>
      <c r="J54" s="58">
        <f t="shared" si="6"/>
        <v>2640400</v>
      </c>
      <c r="K54" s="96"/>
      <c r="L54" s="76"/>
      <c r="M54" t="str">
        <f>IF((H54+I54+J54)=F54,"ok","verifica")</f>
        <v>ok</v>
      </c>
      <c r="N54"/>
    </row>
    <row r="55" spans="1:93" s="1" customFormat="1" ht="42.6" customHeight="1" x14ac:dyDescent="0.25">
      <c r="A55" s="127" t="s">
        <v>74</v>
      </c>
      <c r="B55" s="21" t="s">
        <v>124</v>
      </c>
      <c r="C55" s="22" t="s">
        <v>61</v>
      </c>
      <c r="D55" s="22" t="s">
        <v>91</v>
      </c>
      <c r="E55" s="23">
        <v>635640</v>
      </c>
      <c r="F55" s="23">
        <v>600000</v>
      </c>
      <c r="G55" s="23">
        <v>35640</v>
      </c>
      <c r="H55" s="24">
        <v>600000</v>
      </c>
      <c r="I55" s="24">
        <v>0</v>
      </c>
      <c r="J55" s="39">
        <v>0</v>
      </c>
      <c r="K55" s="85" t="s">
        <v>106</v>
      </c>
      <c r="L55" s="86" t="s">
        <v>106</v>
      </c>
      <c r="M55"/>
      <c r="N55"/>
    </row>
    <row r="56" spans="1:93" s="1" customFormat="1" ht="22.9" customHeight="1" thickBot="1" x14ac:dyDescent="0.3">
      <c r="A56" s="130"/>
      <c r="B56" s="131" t="s">
        <v>5</v>
      </c>
      <c r="C56" s="131"/>
      <c r="D56" s="32"/>
      <c r="E56" s="33">
        <f t="shared" ref="E56:J56" si="7">E55</f>
        <v>635640</v>
      </c>
      <c r="F56" s="33">
        <f t="shared" si="7"/>
        <v>600000</v>
      </c>
      <c r="G56" s="33">
        <f t="shared" si="7"/>
        <v>35640</v>
      </c>
      <c r="H56" s="33">
        <f>H55</f>
        <v>600000</v>
      </c>
      <c r="I56" s="33">
        <f t="shared" si="7"/>
        <v>0</v>
      </c>
      <c r="J56" s="33">
        <f t="shared" si="7"/>
        <v>0</v>
      </c>
      <c r="K56" s="97"/>
      <c r="L56" s="98"/>
      <c r="M56" t="str">
        <f>IF((H56+I56+J56)=F56,"ok","verifica")</f>
        <v>ok</v>
      </c>
      <c r="N56"/>
    </row>
    <row r="57" spans="1:93" s="37" customFormat="1" ht="25.5" x14ac:dyDescent="0.25">
      <c r="A57" s="116" t="s">
        <v>95</v>
      </c>
      <c r="B57" s="21" t="s">
        <v>94</v>
      </c>
      <c r="C57" s="22" t="s">
        <v>47</v>
      </c>
      <c r="D57" s="22" t="s">
        <v>91</v>
      </c>
      <c r="E57" s="23">
        <v>950000</v>
      </c>
      <c r="F57" s="23">
        <v>950000</v>
      </c>
      <c r="G57" s="23">
        <v>0</v>
      </c>
      <c r="H57" s="24">
        <v>200000</v>
      </c>
      <c r="I57" s="24">
        <v>650000</v>
      </c>
      <c r="J57" s="39">
        <v>100000</v>
      </c>
      <c r="K57" s="85" t="s">
        <v>104</v>
      </c>
      <c r="L57" s="86" t="s">
        <v>106</v>
      </c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</row>
    <row r="58" spans="1:93" s="1" customFormat="1" ht="16.5" thickBot="1" x14ac:dyDescent="0.3">
      <c r="A58" s="117"/>
      <c r="B58" s="73" t="s">
        <v>5</v>
      </c>
      <c r="C58" s="68"/>
      <c r="D58" s="69"/>
      <c r="E58" s="74">
        <f>E57</f>
        <v>950000</v>
      </c>
      <c r="F58" s="74">
        <f t="shared" ref="F58:J58" si="8">F57</f>
        <v>950000</v>
      </c>
      <c r="G58" s="72">
        <f t="shared" si="8"/>
        <v>0</v>
      </c>
      <c r="H58" s="72">
        <f t="shared" si="8"/>
        <v>200000</v>
      </c>
      <c r="I58" s="72">
        <f t="shared" si="8"/>
        <v>650000</v>
      </c>
      <c r="J58" s="72">
        <f t="shared" si="8"/>
        <v>100000</v>
      </c>
      <c r="K58" s="99"/>
      <c r="L58" s="75"/>
      <c r="M58" t="str">
        <f>IF((H58+I58+J58)=F58,"ok","verifica")</f>
        <v>ok</v>
      </c>
    </row>
    <row r="59" spans="1:93" s="1" customFormat="1" ht="15.75" x14ac:dyDescent="0.25">
      <c r="A59" s="127" t="s">
        <v>108</v>
      </c>
      <c r="B59" s="115" t="s">
        <v>123</v>
      </c>
      <c r="C59" s="22" t="s">
        <v>109</v>
      </c>
      <c r="D59" s="22" t="s">
        <v>91</v>
      </c>
      <c r="E59" s="23">
        <v>148000</v>
      </c>
      <c r="F59" s="23">
        <v>133200</v>
      </c>
      <c r="G59" s="23">
        <v>14800</v>
      </c>
      <c r="H59" s="24">
        <v>66600</v>
      </c>
      <c r="I59" s="24">
        <v>66600</v>
      </c>
      <c r="J59" s="104">
        <v>0</v>
      </c>
      <c r="K59" s="100" t="s">
        <v>106</v>
      </c>
      <c r="L59" s="88" t="s">
        <v>106</v>
      </c>
      <c r="M59"/>
    </row>
    <row r="60" spans="1:93" s="1" customFormat="1" ht="15.75" x14ac:dyDescent="0.25">
      <c r="A60" s="135"/>
      <c r="B60" s="114" t="s">
        <v>118</v>
      </c>
      <c r="C60" s="27" t="s">
        <v>65</v>
      </c>
      <c r="D60" s="27" t="s">
        <v>91</v>
      </c>
      <c r="E60" s="8">
        <v>150000</v>
      </c>
      <c r="F60" s="8">
        <v>135000</v>
      </c>
      <c r="G60" s="8">
        <v>15000</v>
      </c>
      <c r="H60" s="14">
        <v>121500</v>
      </c>
      <c r="I60" s="14">
        <v>13500</v>
      </c>
      <c r="J60" s="105">
        <v>0</v>
      </c>
      <c r="K60" s="85" t="s">
        <v>104</v>
      </c>
      <c r="L60" s="86" t="s">
        <v>106</v>
      </c>
      <c r="M60"/>
    </row>
    <row r="61" spans="1:93" s="1" customFormat="1" ht="22.15" customHeight="1" x14ac:dyDescent="0.25">
      <c r="A61" s="135"/>
      <c r="B61" s="35" t="s">
        <v>119</v>
      </c>
      <c r="C61" s="27" t="s">
        <v>110</v>
      </c>
      <c r="D61" s="27" t="s">
        <v>91</v>
      </c>
      <c r="E61" s="8">
        <v>147583.26999999999</v>
      </c>
      <c r="F61" s="8">
        <v>132824.94</v>
      </c>
      <c r="G61" s="8">
        <v>14758.329999999987</v>
      </c>
      <c r="H61" s="14">
        <v>132824.94</v>
      </c>
      <c r="I61" s="14">
        <v>0</v>
      </c>
      <c r="J61" s="105">
        <v>0</v>
      </c>
      <c r="K61" s="85" t="s">
        <v>106</v>
      </c>
      <c r="L61" s="86" t="s">
        <v>106</v>
      </c>
      <c r="M61"/>
    </row>
    <row r="62" spans="1:93" s="1" customFormat="1" ht="22.15" customHeight="1" x14ac:dyDescent="0.25">
      <c r="A62" s="135"/>
      <c r="B62" s="35" t="s">
        <v>120</v>
      </c>
      <c r="C62" s="27" t="s">
        <v>111</v>
      </c>
      <c r="D62" s="27" t="s">
        <v>91</v>
      </c>
      <c r="E62" s="8">
        <v>150000</v>
      </c>
      <c r="F62" s="8">
        <v>135000</v>
      </c>
      <c r="G62" s="8">
        <v>15000</v>
      </c>
      <c r="H62" s="14">
        <v>135000</v>
      </c>
      <c r="I62" s="14">
        <v>0</v>
      </c>
      <c r="J62" s="105">
        <v>0</v>
      </c>
      <c r="K62" s="85" t="s">
        <v>113</v>
      </c>
      <c r="L62" s="86" t="s">
        <v>106</v>
      </c>
      <c r="M62"/>
    </row>
    <row r="63" spans="1:93" s="1" customFormat="1" ht="22.15" customHeight="1" x14ac:dyDescent="0.25">
      <c r="A63" s="135"/>
      <c r="B63" s="35" t="s">
        <v>121</v>
      </c>
      <c r="C63" s="27" t="s">
        <v>112</v>
      </c>
      <c r="D63" s="27" t="s">
        <v>91</v>
      </c>
      <c r="E63" s="8">
        <v>420000</v>
      </c>
      <c r="F63" s="8">
        <v>378000</v>
      </c>
      <c r="G63" s="8">
        <v>42000</v>
      </c>
      <c r="H63" s="14">
        <v>0</v>
      </c>
      <c r="I63" s="14">
        <v>378000</v>
      </c>
      <c r="J63" s="105">
        <v>0</v>
      </c>
      <c r="K63" s="85" t="s">
        <v>104</v>
      </c>
      <c r="L63" s="86" t="s">
        <v>106</v>
      </c>
      <c r="M63"/>
    </row>
    <row r="64" spans="1:93" s="1" customFormat="1" ht="21" customHeight="1" thickBot="1" x14ac:dyDescent="0.3">
      <c r="A64" s="130"/>
      <c r="B64" s="59" t="s">
        <v>5</v>
      </c>
      <c r="C64" s="60"/>
      <c r="D64" s="61"/>
      <c r="E64" s="62">
        <f>SUM(E59:E63)</f>
        <v>1015583.27</v>
      </c>
      <c r="F64" s="62">
        <f t="shared" ref="F64:J64" si="9">SUM(F59:F63)</f>
        <v>914024.94</v>
      </c>
      <c r="G64" s="62">
        <f t="shared" si="9"/>
        <v>101558.32999999999</v>
      </c>
      <c r="H64" s="62">
        <f t="shared" si="9"/>
        <v>455924.94</v>
      </c>
      <c r="I64" s="62">
        <f t="shared" si="9"/>
        <v>458100</v>
      </c>
      <c r="J64" s="63">
        <f t="shared" si="9"/>
        <v>0</v>
      </c>
      <c r="K64" s="101"/>
      <c r="L64" s="63"/>
      <c r="M64"/>
    </row>
    <row r="65" spans="1:93" s="1" customFormat="1" ht="21" customHeight="1" x14ac:dyDescent="0.25">
      <c r="A65" s="140" t="s">
        <v>115</v>
      </c>
      <c r="B65" s="106" t="s">
        <v>116</v>
      </c>
      <c r="C65" s="27" t="s">
        <v>117</v>
      </c>
      <c r="D65" s="107"/>
      <c r="E65" s="102">
        <v>1303025.9099999999</v>
      </c>
      <c r="F65" s="102">
        <v>1303025.9099999999</v>
      </c>
      <c r="G65" s="102">
        <v>0</v>
      </c>
      <c r="H65" s="103">
        <v>1303025.9099999999</v>
      </c>
      <c r="I65" s="103">
        <v>0</v>
      </c>
      <c r="J65" s="108">
        <v>0</v>
      </c>
      <c r="K65" s="85" t="s">
        <v>106</v>
      </c>
      <c r="L65" s="86" t="s">
        <v>106</v>
      </c>
      <c r="M65"/>
    </row>
    <row r="66" spans="1:93" s="1" customFormat="1" ht="21" customHeight="1" thickBot="1" x14ac:dyDescent="0.3">
      <c r="A66" s="141"/>
      <c r="B66" s="109" t="s">
        <v>5</v>
      </c>
      <c r="C66" s="110"/>
      <c r="D66" s="110"/>
      <c r="E66" s="111">
        <f t="shared" ref="E66:J66" si="10">E65</f>
        <v>1303025.9099999999</v>
      </c>
      <c r="F66" s="111">
        <f t="shared" si="10"/>
        <v>1303025.9099999999</v>
      </c>
      <c r="G66" s="111">
        <f t="shared" si="10"/>
        <v>0</v>
      </c>
      <c r="H66" s="111">
        <f t="shared" si="10"/>
        <v>1303025.9099999999</v>
      </c>
      <c r="I66" s="111">
        <f t="shared" si="10"/>
        <v>0</v>
      </c>
      <c r="J66" s="111">
        <f t="shared" si="10"/>
        <v>0</v>
      </c>
      <c r="K66" s="112"/>
      <c r="L66" s="113"/>
      <c r="M66"/>
    </row>
    <row r="67" spans="1:93" s="13" customFormat="1" ht="19.5" thickBot="1" x14ac:dyDescent="0.35">
      <c r="A67" s="18"/>
      <c r="B67" s="118" t="s">
        <v>5</v>
      </c>
      <c r="C67" s="119"/>
      <c r="D67" s="29"/>
      <c r="E67" s="19">
        <f>E27+E44+E42+E46+E30+E49+E56+E54+E58+E64+E66</f>
        <v>46028014.259999998</v>
      </c>
      <c r="F67" s="19">
        <f t="shared" ref="F67:J67" si="11">F27+F44+F42+F46+F30+F49+F56+F54+F58+F64+F66</f>
        <v>39760922.569999993</v>
      </c>
      <c r="G67" s="19">
        <f t="shared" si="11"/>
        <v>6267091.6900000004</v>
      </c>
      <c r="H67" s="19">
        <f t="shared" si="11"/>
        <v>18021470.25</v>
      </c>
      <c r="I67" s="19">
        <f t="shared" si="11"/>
        <v>16416989.949999999</v>
      </c>
      <c r="J67" s="19">
        <f t="shared" si="11"/>
        <v>5322462.37</v>
      </c>
      <c r="K67" s="54"/>
      <c r="L67" s="54"/>
      <c r="M67" s="1" t="str">
        <f t="shared" ref="M67" si="12">IF((H67+I67+J67)=F67,"ok","verifica")</f>
        <v>ok</v>
      </c>
      <c r="N67" s="1" t="str">
        <f t="shared" ref="N67" si="13">IF((E67=F67+G67),"ok","ver")</f>
        <v>ok</v>
      </c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</row>
    <row r="68" spans="1:93" ht="15.75" x14ac:dyDescent="0.25">
      <c r="C68"/>
      <c r="D68"/>
      <c r="L68" s="53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</row>
    <row r="69" spans="1:93" ht="15.75" x14ac:dyDescent="0.25">
      <c r="C69"/>
      <c r="D69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</row>
    <row r="70" spans="1:93" ht="15.75" x14ac:dyDescent="0.25">
      <c r="C70"/>
      <c r="D70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</row>
    <row r="71" spans="1:93" ht="15.75" x14ac:dyDescent="0.25">
      <c r="C71"/>
      <c r="D7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</row>
    <row r="72" spans="1:93" ht="15.75" x14ac:dyDescent="0.25">
      <c r="C72"/>
      <c r="D72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</row>
    <row r="73" spans="1:93" ht="15.75" x14ac:dyDescent="0.25">
      <c r="C73"/>
      <c r="D73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</row>
    <row r="74" spans="1:93" ht="15.75" x14ac:dyDescent="0.25">
      <c r="C74"/>
      <c r="D74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</row>
    <row r="75" spans="1:93" ht="15.75" x14ac:dyDescent="0.25">
      <c r="C75"/>
      <c r="D75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</row>
    <row r="76" spans="1:93" ht="15.75" x14ac:dyDescent="0.25">
      <c r="C76"/>
      <c r="D76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</row>
    <row r="77" spans="1:93" ht="15.75" x14ac:dyDescent="0.25">
      <c r="C77"/>
      <c r="D77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</row>
    <row r="78" spans="1:93" ht="15.75" x14ac:dyDescent="0.25">
      <c r="C78"/>
      <c r="D78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1"/>
      <c r="CO78" s="1"/>
    </row>
    <row r="79" spans="1:93" ht="15.75" x14ac:dyDescent="0.25">
      <c r="C79"/>
      <c r="D79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1"/>
      <c r="CO79" s="1"/>
    </row>
    <row r="80" spans="1:93" ht="15.75" x14ac:dyDescent="0.25">
      <c r="C80"/>
      <c r="D80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</row>
    <row r="81" spans="3:93" ht="15.75" x14ac:dyDescent="0.25">
      <c r="C81"/>
      <c r="D8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</row>
    <row r="82" spans="3:93" ht="15.75" x14ac:dyDescent="0.25">
      <c r="C82"/>
      <c r="D82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</row>
    <row r="83" spans="3:93" ht="15.75" x14ac:dyDescent="0.25">
      <c r="C83"/>
      <c r="D83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</row>
    <row r="84" spans="3:93" ht="15.75" x14ac:dyDescent="0.25">
      <c r="C84"/>
      <c r="D84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1"/>
      <c r="CM84" s="1"/>
      <c r="CN84" s="1"/>
      <c r="CO84" s="1"/>
    </row>
    <row r="85" spans="3:93" ht="15.75" x14ac:dyDescent="0.25">
      <c r="C85"/>
      <c r="D85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  <c r="CJ85" s="1"/>
      <c r="CK85" s="1"/>
      <c r="CL85" s="1"/>
      <c r="CM85" s="1"/>
      <c r="CN85" s="1"/>
      <c r="CO85" s="1"/>
    </row>
    <row r="86" spans="3:93" ht="15.75" x14ac:dyDescent="0.25">
      <c r="C86"/>
      <c r="D86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  <c r="CI86" s="1"/>
      <c r="CJ86" s="1"/>
      <c r="CK86" s="1"/>
      <c r="CL86" s="1"/>
      <c r="CM86" s="1"/>
      <c r="CN86" s="1"/>
      <c r="CO86" s="1"/>
    </row>
    <row r="87" spans="3:93" ht="15.75" x14ac:dyDescent="0.25">
      <c r="C87"/>
      <c r="D87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  <c r="CM87" s="1"/>
      <c r="CN87" s="1"/>
      <c r="CO87" s="1"/>
    </row>
    <row r="88" spans="3:93" ht="15.75" x14ac:dyDescent="0.25">
      <c r="C88"/>
      <c r="D88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  <c r="CM88" s="1"/>
      <c r="CN88" s="1"/>
      <c r="CO88" s="1"/>
    </row>
    <row r="89" spans="3:93" ht="15.75" x14ac:dyDescent="0.25">
      <c r="C89"/>
      <c r="D89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1"/>
    </row>
    <row r="90" spans="3:93" ht="15.75" x14ac:dyDescent="0.25">
      <c r="C90"/>
      <c r="D90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  <c r="CJ90" s="1"/>
      <c r="CK90" s="1"/>
      <c r="CL90" s="1"/>
      <c r="CM90" s="1"/>
      <c r="CN90" s="1"/>
      <c r="CO90" s="1"/>
    </row>
    <row r="91" spans="3:93" ht="15.75" x14ac:dyDescent="0.25">
      <c r="C91"/>
      <c r="D9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1"/>
      <c r="CH91" s="1"/>
      <c r="CI91" s="1"/>
      <c r="CJ91" s="1"/>
      <c r="CK91" s="1"/>
      <c r="CL91" s="1"/>
      <c r="CM91" s="1"/>
      <c r="CN91" s="1"/>
      <c r="CO91" s="1"/>
    </row>
    <row r="92" spans="3:93" ht="15.75" x14ac:dyDescent="0.25">
      <c r="C92"/>
      <c r="D92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1"/>
      <c r="CH92" s="1"/>
      <c r="CI92" s="1"/>
      <c r="CJ92" s="1"/>
      <c r="CK92" s="1"/>
      <c r="CL92" s="1"/>
      <c r="CM92" s="1"/>
      <c r="CN92" s="1"/>
      <c r="CO92" s="1"/>
    </row>
    <row r="93" spans="3:93" ht="15.75" x14ac:dyDescent="0.25">
      <c r="C93"/>
      <c r="D93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</row>
    <row r="94" spans="3:93" ht="15.75" x14ac:dyDescent="0.25">
      <c r="C94"/>
      <c r="D94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</row>
    <row r="95" spans="3:93" ht="15.75" x14ac:dyDescent="0.25">
      <c r="C95"/>
      <c r="D95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</row>
    <row r="96" spans="3:93" x14ac:dyDescent="0.25">
      <c r="C96"/>
      <c r="D96"/>
    </row>
    <row r="97" spans="3:4" x14ac:dyDescent="0.25">
      <c r="C97"/>
      <c r="D97"/>
    </row>
    <row r="98" spans="3:4" x14ac:dyDescent="0.25">
      <c r="C98"/>
      <c r="D98"/>
    </row>
    <row r="99" spans="3:4" x14ac:dyDescent="0.25">
      <c r="C99"/>
      <c r="D99"/>
    </row>
    <row r="100" spans="3:4" x14ac:dyDescent="0.25">
      <c r="C100"/>
      <c r="D100"/>
    </row>
    <row r="101" spans="3:4" x14ac:dyDescent="0.25">
      <c r="C101"/>
      <c r="D101"/>
    </row>
  </sheetData>
  <mergeCells count="21">
    <mergeCell ref="B30:C30"/>
    <mergeCell ref="A2:E3"/>
    <mergeCell ref="B27:C27"/>
    <mergeCell ref="A6:A27"/>
    <mergeCell ref="A28:A30"/>
    <mergeCell ref="A57:A58"/>
    <mergeCell ref="B67:C67"/>
    <mergeCell ref="B42:C42"/>
    <mergeCell ref="B44:C44"/>
    <mergeCell ref="A43:A44"/>
    <mergeCell ref="A31:A42"/>
    <mergeCell ref="B46:C46"/>
    <mergeCell ref="A45:A46"/>
    <mergeCell ref="B49:C49"/>
    <mergeCell ref="A55:A56"/>
    <mergeCell ref="B56:C56"/>
    <mergeCell ref="A50:A54"/>
    <mergeCell ref="A59:A64"/>
    <mergeCell ref="B54:C54"/>
    <mergeCell ref="A47:A49"/>
    <mergeCell ref="A65:A66"/>
  </mergeCells>
  <pageMargins left="0.11811023622047245" right="0.11811023622047245" top="0.15748031496062992" bottom="0.15748031496062992" header="0" footer="0"/>
  <pageSetup paperSize="9" scale="3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2025 - II</vt:lpstr>
    </vt:vector>
  </TitlesOfParts>
  <Company>Regione Liguria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Tiezzi Lara</dc:creator>
  <cp:lastModifiedBy>Francesca Russillo</cp:lastModifiedBy>
  <cp:lastPrinted>2025-06-12T14:10:19Z</cp:lastPrinted>
  <dcterms:created xsi:type="dcterms:W3CDTF">2023-02-21T12:45:27Z</dcterms:created>
  <dcterms:modified xsi:type="dcterms:W3CDTF">2025-06-16T10:33:28Z</dcterms:modified>
</cp:coreProperties>
</file>